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IDPN\広報支援\せかんど\2023\"/>
    </mc:Choice>
  </mc:AlternateContent>
  <xr:revisionPtr revIDLastSave="0" documentId="13_ncr:1_{AEBBF3A4-350D-44AB-A340-30926FF440AB}" xr6:coauthVersionLast="47" xr6:coauthVersionMax="47" xr10:uidLastSave="{00000000-0000-0000-0000-000000000000}"/>
  <bookViews>
    <workbookView xWindow="780" yWindow="780" windowWidth="18285" windowHeight="13575" xr2:uid="{30DBE5A6-1442-4C08-A70F-AC7C3E5D366F}"/>
  </bookViews>
  <sheets>
    <sheet name="別紙様式2-1 計画書_総括表 (2)" sheetId="2" r:id="rId1"/>
    <sheet name="別紙様式2-1 計画書_総括表" sheetId="1" r:id="rId2"/>
  </sheets>
  <externalReferences>
    <externalReference r:id="rId3"/>
    <externalReference r:id="rId4"/>
    <externalReference r:id="rId5"/>
    <externalReference r:id="rId6"/>
  </externalReferences>
  <definedNames>
    <definedName name="_xlnm.Print_Area" localSheetId="1">'別紙様式2-1 計画書_総括表'!$A$1:$AK$249</definedName>
    <definedName name="_xlnm.Print_Area" localSheetId="0">'別紙様式2-1 計画書_総括表 (2)'!$A$1:$AK$249</definedName>
    <definedName name="www">#REF!</definedName>
    <definedName name="サービス" localSheetId="1">#REF!</definedName>
    <definedName name="サービス" localSheetId="0">#REF!</definedName>
    <definedName name="サービス">#REF!</definedName>
    <definedName name="サービス種別">[1]サービス種類一覧!$B$4:$B$20</definedName>
    <definedName name="一覧">[2]加算率一覧!$A$4:$A$25</definedName>
    <definedName name="種類">[3]サービス種類一覧!$A$4:$A$20</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35" i="2" l="1"/>
  <c r="AJ233" i="2"/>
  <c r="AJ219" i="2"/>
  <c r="Q209" i="2"/>
  <c r="AJ194" i="2" a="1"/>
  <c r="AJ194" i="2" s="1"/>
  <c r="AJ248" i="2" s="1"/>
  <c r="AJ164" i="2" a="1"/>
  <c r="AJ164" i="2" s="1"/>
  <c r="AJ245" i="2" s="1"/>
  <c r="AJ148" i="2"/>
  <c r="AJ242" i="2" s="1"/>
  <c r="Y148" i="2"/>
  <c r="T144" i="2" s="1"/>
  <c r="AF143" i="2"/>
  <c r="AJ241" i="2" s="1"/>
  <c r="Z143" i="2"/>
  <c r="T141" i="2"/>
  <c r="Z140" i="2"/>
  <c r="AF140" i="2" s="1"/>
  <c r="AJ240" i="2" s="1"/>
  <c r="S137" i="2"/>
  <c r="AJ126" i="2"/>
  <c r="AJ237" i="2" s="1"/>
  <c r="AJ126" i="2" a="1"/>
  <c r="AJ117" i="2"/>
  <c r="AJ236" i="2" s="1"/>
  <c r="AJ115" i="2"/>
  <c r="Y115" i="2"/>
  <c r="Y106" i="2"/>
  <c r="AF105" i="2"/>
  <c r="AJ234" i="2" s="1"/>
  <c r="AF104" i="2"/>
  <c r="Y101" i="2"/>
  <c r="Z102" i="2" s="1"/>
  <c r="AJ100" i="2"/>
  <c r="AJ231" i="2" s="1"/>
  <c r="AJ99" i="2"/>
  <c r="AJ230" i="2" s="1"/>
  <c r="AJ97" i="2"/>
  <c r="AJ232" i="2" s="1"/>
  <c r="S95" i="2"/>
  <c r="AE101" i="2" s="1"/>
  <c r="AF102" i="2" s="1"/>
  <c r="AJ79" i="2"/>
  <c r="AJ227" i="2" s="1"/>
  <c r="AJ70" i="2"/>
  <c r="AJ226" i="2" s="1"/>
  <c r="AJ65" i="2"/>
  <c r="AJ225" i="2" s="1"/>
  <c r="AG54" i="2"/>
  <c r="AJ53" i="2"/>
  <c r="AJ224" i="2" s="1"/>
  <c r="S53" i="2"/>
  <c r="X48" i="2"/>
  <c r="AJ221" i="2" s="1"/>
  <c r="AD38" i="2"/>
  <c r="AD37" i="2"/>
  <c r="W37" i="2"/>
  <c r="P37" i="2"/>
  <c r="D37" i="2"/>
  <c r="AJ36" i="2"/>
  <c r="AJ220" i="2" s="1"/>
  <c r="AC36" i="2"/>
  <c r="V36" i="2"/>
  <c r="AJ218" i="2" s="1"/>
  <c r="P33" i="2"/>
  <c r="P32" i="2"/>
  <c r="D32" i="2"/>
  <c r="Y15" i="2"/>
  <c r="K15" i="2"/>
  <c r="G14" i="2"/>
  <c r="G13" i="2"/>
  <c r="G12" i="2"/>
  <c r="G11" i="2"/>
  <c r="H10" i="2"/>
  <c r="G9" i="2"/>
  <c r="G8" i="2"/>
  <c r="AC1" i="2"/>
  <c r="AJ194" i="1" a="1"/>
  <c r="AJ194" i="1" s="1"/>
  <c r="AJ248" i="1" s="1"/>
  <c r="AJ164" i="1" a="1"/>
  <c r="AJ164" i="1" s="1"/>
  <c r="AJ245" i="1" s="1"/>
  <c r="AJ148" i="1"/>
  <c r="AJ242" i="1" s="1"/>
  <c r="Y148" i="1"/>
  <c r="T144" i="1" s="1"/>
  <c r="Z143" i="1"/>
  <c r="AF143" i="1" s="1"/>
  <c r="AJ241" i="1" s="1"/>
  <c r="Z140" i="1"/>
  <c r="AF140" i="1" s="1"/>
  <c r="AJ240" i="1" s="1"/>
  <c r="S137" i="1"/>
  <c r="AJ126" i="1" a="1"/>
  <c r="AJ126" i="1" s="1"/>
  <c r="AJ237" i="1" s="1"/>
  <c r="AJ117" i="1"/>
  <c r="AJ236" i="1" s="1"/>
  <c r="AJ115" i="1"/>
  <c r="AJ235" i="1" s="1"/>
  <c r="Y115" i="1"/>
  <c r="Y106" i="1"/>
  <c r="AF105" i="1" s="1"/>
  <c r="AJ234" i="1" s="1"/>
  <c r="AF104" i="1"/>
  <c r="AJ233" i="1" s="1"/>
  <c r="AJ100" i="1"/>
  <c r="AJ231" i="1" s="1"/>
  <c r="AJ99" i="1"/>
  <c r="AJ230" i="1" s="1"/>
  <c r="AJ97" i="1"/>
  <c r="AJ232" i="1" s="1"/>
  <c r="S95" i="1"/>
  <c r="AE101" i="1" s="1"/>
  <c r="AF102" i="1" s="1"/>
  <c r="AJ79" i="1"/>
  <c r="AJ227" i="1" s="1"/>
  <c r="AJ70" i="1"/>
  <c r="AJ226" i="1" s="1"/>
  <c r="AJ65" i="1"/>
  <c r="AJ225" i="1" s="1"/>
  <c r="AG54" i="1"/>
  <c r="AJ53" i="1"/>
  <c r="AJ224" i="1" s="1"/>
  <c r="S53" i="1"/>
  <c r="X48" i="1"/>
  <c r="AJ221" i="1" s="1"/>
  <c r="AD38" i="1"/>
  <c r="AD37" i="1"/>
  <c r="W37" i="1"/>
  <c r="P37" i="1"/>
  <c r="D37" i="1"/>
  <c r="V36" i="1"/>
  <c r="AJ218" i="1" s="1"/>
  <c r="D32" i="1"/>
  <c r="Y15" i="1"/>
  <c r="K15" i="1"/>
  <c r="G14" i="1"/>
  <c r="G13" i="1"/>
  <c r="G12" i="1"/>
  <c r="G11" i="1"/>
  <c r="H10" i="1"/>
  <c r="G9" i="1"/>
  <c r="Q209" i="1" s="1"/>
  <c r="G8" i="1"/>
  <c r="AC1" i="1"/>
  <c r="S101" i="2" l="1"/>
  <c r="T102" i="2" s="1"/>
  <c r="P32" i="1"/>
  <c r="AJ36" i="1"/>
  <c r="AJ220" i="1" s="1"/>
  <c r="P33" i="1"/>
  <c r="AC36" i="1"/>
  <c r="AJ219" i="1" s="1"/>
  <c r="Y101" i="1"/>
  <c r="Z102" i="1" s="1"/>
  <c r="T141" i="1"/>
  <c r="S101" i="1"/>
  <c r="T102"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<sst xmlns="http://schemas.openxmlformats.org/spreadsheetml/2006/main" count="928" uniqueCount="300">
  <si>
    <t>別紙様式２－１</t>
    <rPh sb="0" eb="2">
      <t>ベッシ</t>
    </rPh>
    <rPh sb="2" eb="4">
      <t>ヨウシキ</t>
    </rPh>
    <phoneticPr fontId="4"/>
  </si>
  <si>
    <t>提出先</t>
    <rPh sb="0" eb="2">
      <t>テイシュツ</t>
    </rPh>
    <rPh sb="2" eb="3">
      <t>サキ</t>
    </rPh>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</si>
  <si>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</si>
  <si>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処遇改善計画書（令和</t>
    <rPh sb="0" eb="2">
      <t>ショグウ</t>
    </rPh>
    <rPh sb="2" eb="4">
      <t>カイゼン</t>
    </rPh>
    <rPh sb="4" eb="7">
      <t>ケイカクショ</t>
    </rPh>
    <rPh sb="8" eb="10">
      <t>レイワ</t>
    </rPh>
    <phoneticPr fontId="4"/>
  </si>
  <si>
    <t>年度）</t>
    <phoneticPr fontId="4"/>
  </si>
  <si>
    <t>１　基本情報＜共通＞</t>
    <rPh sb="2" eb="4">
      <t>キホン</t>
    </rPh>
    <rPh sb="4" eb="6">
      <t>ジョウホウ</t>
    </rPh>
    <rPh sb="7" eb="9">
      <t>キョウツウ</t>
    </rPh>
    <phoneticPr fontId="4"/>
  </si>
  <si>
    <t>フリガナ</t>
    <phoneticPr fontId="4"/>
  </si>
  <si>
    <t>法人名</t>
    <rPh sb="0" eb="2">
      <t>ホウジン</t>
    </rPh>
    <rPh sb="2" eb="3">
      <t>メイ</t>
    </rPh>
    <phoneticPr fontId="4"/>
  </si>
  <si>
    <t>法人所在地</t>
    <rPh sb="0" eb="2">
      <t>ホウジン</t>
    </rPh>
    <rPh sb="2" eb="5">
      <t>ショザイチ</t>
    </rPh>
    <phoneticPr fontId="4"/>
  </si>
  <si>
    <t>〒</t>
    <phoneticPr fontId="4"/>
  </si>
  <si>
    <t>書類作成担当者</t>
    <rPh sb="0" eb="2">
      <t>ショルイ</t>
    </rPh>
    <rPh sb="2" eb="4">
      <t>サクセイ</t>
    </rPh>
    <rPh sb="4" eb="7">
      <t>タントウシャ</t>
    </rPh>
    <phoneticPr fontId="4"/>
  </si>
  <si>
    <t>連絡先</t>
    <rPh sb="0" eb="3">
      <t>レンラクサキ</t>
    </rPh>
    <phoneticPr fontId="4"/>
  </si>
  <si>
    <t>電話番号</t>
    <rPh sb="0" eb="2">
      <t>デンワ</t>
    </rPh>
    <rPh sb="2" eb="4">
      <t>バンゴウ</t>
    </rPh>
    <phoneticPr fontId="4"/>
  </si>
  <si>
    <t>E-mail</t>
    <phoneticPr fontId="4"/>
  </si>
  <si>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4"/>
  </si>
  <si>
    <t>○</t>
  </si>
  <si>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</si>
  <si>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</si>
  <si>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</si>
  <si>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t>２　賃金改善計画について＜共通＞</t>
    <rPh sb="13" eb="15">
      <t>キョウツウ</t>
    </rPh>
    <phoneticPr fontId="4"/>
  </si>
  <si>
    <t>・</t>
    <phoneticPr fontId="4"/>
  </si>
  <si>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</si>
  <si>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4"/>
  </si>
  <si>
    <t>Ⅰ</t>
  </si>
  <si>
    <t>【処遇改善加算】介護職員の賃金について、処遇改善加算による賃金改善の見込額が、同加算の算定見込額を上回ること</t>
  </si>
  <si>
    <t>Ⅱ</t>
  </si>
  <si>
    <t>【特定加算】介護職員及びその他の職員の賃金について、特定加算による賃金改善の見込額が、同加算の算定見込額を上回ること</t>
  </si>
  <si>
    <t>Ⅲ</t>
  </si>
  <si>
    <t>【ベースアップ等加算】介護職員及びその他の職員の賃金について、ベースアップ等加算による賃金改善の見込額が、同加算の算定見込額を上回ること</t>
  </si>
  <si>
    <t>Ⅳ</t>
  </si>
  <si>
    <t>【全加算】処遇改善加算等による賃金改善以外の部分で賃金水準を引き下げないことを誓約すること</t>
  </si>
  <si>
    <t>（１）加算額を上回る賃金改善について（全体）</t>
    <rPh sb="3" eb="6">
      <t>カサンガク</t>
    </rPh>
    <rPh sb="7" eb="9">
      <t>ウワマワ</t>
    </rPh>
    <rPh sb="10" eb="12">
      <t>チンギン</t>
    </rPh>
    <rPh sb="12" eb="14">
      <t>カイゼン</t>
    </rPh>
    <rPh sb="19" eb="21">
      <t>ゼンタイ</t>
    </rPh>
    <phoneticPr fontId="4"/>
  </si>
  <si>
    <t xml:space="preserve"> 取得予定の加算の合計</t>
    <rPh sb="1" eb="3">
      <t>シュトク</t>
    </rPh>
    <rPh sb="3" eb="5">
      <t>ヨテイ</t>
    </rPh>
    <rPh sb="6" eb="8">
      <t>カサン</t>
    </rPh>
    <rPh sb="9" eb="11">
      <t>ゴウケイ</t>
    </rPh>
    <phoneticPr fontId="4"/>
  </si>
  <si>
    <t>①</t>
    <phoneticPr fontId="4"/>
  </si>
  <si>
    <t>令和</t>
    <phoneticPr fontId="4"/>
  </si>
  <si>
    <t>年度の加算の見込額</t>
    <rPh sb="0" eb="2">
      <t>ネンド</t>
    </rPh>
    <rPh sb="3" eb="5">
      <t>カサン</t>
    </rPh>
    <rPh sb="6" eb="9">
      <t>ミコミガク</t>
    </rPh>
    <phoneticPr fontId="4"/>
  </si>
  <si>
    <t>円</t>
    <rPh sb="0" eb="1">
      <t>エン</t>
    </rPh>
    <phoneticPr fontId="4"/>
  </si>
  <si>
    <t>②</t>
    <phoneticPr fontId="4"/>
  </si>
  <si>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4"/>
  </si>
  <si>
    <t>（２）加算額を上回る賃金改善について（内訳）</t>
    <rPh sb="3" eb="6">
      <t>カサンガク</t>
    </rPh>
    <rPh sb="7" eb="9">
      <t>ウワマワ</t>
    </rPh>
    <rPh sb="10" eb="12">
      <t>チンギン</t>
    </rPh>
    <rPh sb="12" eb="14">
      <t>カイゼン</t>
    </rPh>
    <rPh sb="19" eb="21">
      <t>ウチワケ</t>
    </rPh>
    <phoneticPr fontId="4"/>
  </si>
  <si>
    <t>要件Ⅰ</t>
    <rPh sb="0" eb="2">
      <t>ヨウケン</t>
    </rPh>
    <phoneticPr fontId="4"/>
  </si>
  <si>
    <t>要件Ⅱ</t>
    <rPh sb="0" eb="2">
      <t>ヨウケン</t>
    </rPh>
    <phoneticPr fontId="4"/>
  </si>
  <si>
    <t>要件Ⅲ</t>
    <rPh sb="0" eb="2">
      <t>ヨウケン</t>
    </rPh>
    <phoneticPr fontId="4"/>
  </si>
  <si>
    <t>処遇改善加算</t>
    <phoneticPr fontId="4"/>
  </si>
  <si>
    <t>特定加算</t>
    <phoneticPr fontId="4"/>
  </si>
  <si>
    <t>ベースアップ等加算</t>
    <rPh sb="6" eb="7">
      <t>トウ</t>
    </rPh>
    <rPh sb="7" eb="9">
      <t>カサン</t>
    </rPh>
    <phoneticPr fontId="4"/>
  </si>
  <si>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4"/>
  </si>
  <si>
    <t>【記入上の注意】</t>
    <rPh sb="1" eb="3">
      <t>キニュウ</t>
    </rPh>
    <rPh sb="3" eb="4">
      <t>ジョウ</t>
    </rPh>
    <rPh sb="5" eb="7">
      <t>チュウイ</t>
    </rPh>
    <phoneticPr fontId="4"/>
  </si>
  <si>
    <t>(a)には、処遇改善加算の算定により実施される介護職員の賃金改善の見込額を法人で計算し、直接記入すること。</t>
    <rPh sb="46" eb="48">
      <t>キニュウ</t>
    </rPh>
    <phoneticPr fontId="4"/>
  </si>
  <si>
    <t>(b)には、特定加算の算定により実施される介護職員及びその他の職員の賃金改善の見込額を法人で計算し、直接記入すること。</t>
    <rPh sb="52" eb="54">
      <t>キニュウ</t>
    </rPh>
    <phoneticPr fontId="4"/>
  </si>
  <si>
    <t>(c)には、本計画書５（１）に記入した介護職員及びその他の職員の賃金改善の見込額の合計が自動的に転記される。</t>
    <rPh sb="6" eb="7">
      <t>ホン</t>
    </rPh>
    <rPh sb="7" eb="10">
      <t>ケイカクショ</t>
    </rPh>
    <rPh sb="15" eb="17">
      <t>キニュウ</t>
    </rPh>
    <phoneticPr fontId="4"/>
  </si>
  <si>
    <t>(a)～(c)には、それぞれの加算による賃金改善を行った場合の法定福利費等の事業主負担の増加分を含めることができる。</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</si>
  <si>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4"/>
  </si>
  <si>
    <t>上記に加えて、処遇改善加算等による賃金改善以外の部分で賃金水準を引き下げないことを下欄へのチェック（✔）により誓約すること。</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</si>
  <si>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4"/>
  </si>
  <si>
    <t>←</t>
    <phoneticPr fontId="4"/>
  </si>
  <si>
    <t xml:space="preserve"> 要件Ⅳ</t>
    <rPh sb="1" eb="3">
      <t>ヨウケン</t>
    </rPh>
    <phoneticPr fontId="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</si>
  <si>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4"/>
  </si>
  <si>
    <t>３　介護職員処遇改善加算の要件について</t>
    <rPh sb="2" eb="4">
      <t>カイゴ</t>
    </rPh>
    <rPh sb="4" eb="6">
      <t>ショクイン</t>
    </rPh>
    <rPh sb="6" eb="8">
      <t>ショグウ</t>
    </rPh>
    <rPh sb="8" eb="10">
      <t>カイゼン</t>
    </rPh>
    <rPh sb="10" eb="12">
      <t>カサン</t>
    </rPh>
    <rPh sb="13" eb="15">
      <t>ヨウケン</t>
    </rPh>
    <phoneticPr fontId="4"/>
  </si>
  <si>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4"/>
  </si>
  <si>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4"/>
  </si>
  <si>
    <t>②賃金改善実施期間</t>
    <phoneticPr fontId="4"/>
  </si>
  <si>
    <t>令和</t>
    <rPh sb="0" eb="2">
      <t>レイワ</t>
    </rPh>
    <phoneticPr fontId="4"/>
  </si>
  <si>
    <t>年</t>
    <phoneticPr fontId="4"/>
  </si>
  <si>
    <t>月</t>
    <phoneticPr fontId="4"/>
  </si>
  <si>
    <t>～</t>
    <phoneticPr fontId="4"/>
  </si>
  <si>
    <t>(</t>
    <phoneticPr fontId="4"/>
  </si>
  <si>
    <t>か月</t>
    <rPh sb="1" eb="2">
      <t>ゲツ</t>
    </rPh>
    <phoneticPr fontId="4"/>
  </si>
  <si>
    <t>)</t>
    <phoneticPr fontId="4"/>
  </si>
  <si>
    <t>賃金改善を行う給与の種類</t>
    <rPh sb="0" eb="2">
      <t>チンギン</t>
    </rPh>
    <rPh sb="2" eb="4">
      <t>カイゼン</t>
    </rPh>
    <rPh sb="5" eb="6">
      <t>オコナ</t>
    </rPh>
    <rPh sb="7" eb="9">
      <t>キュウヨ</t>
    </rPh>
    <rPh sb="10" eb="12">
      <t>シュルイ</t>
    </rPh>
    <phoneticPr fontId="4"/>
  </si>
  <si>
    <t>基本給</t>
    <rPh sb="0" eb="3">
      <t>キホンキュウ</t>
    </rPh>
    <phoneticPr fontId="4"/>
  </si>
  <si>
    <t>手当（新設）</t>
    <rPh sb="0" eb="2">
      <t>テアテ</t>
    </rPh>
    <rPh sb="3" eb="5">
      <t>シンセツ</t>
    </rPh>
    <phoneticPr fontId="4"/>
  </si>
  <si>
    <t>手当（既存の増額）</t>
    <rPh sb="0" eb="2">
      <t>テアテ</t>
    </rPh>
    <rPh sb="3" eb="5">
      <t>キソン</t>
    </rPh>
    <rPh sb="6" eb="8">
      <t>ゾウガク</t>
    </rPh>
    <phoneticPr fontId="4"/>
  </si>
  <si>
    <t>賞与</t>
    <rPh sb="0" eb="2">
      <t>ショウヨ</t>
    </rPh>
    <phoneticPr fontId="4"/>
  </si>
  <si>
    <t>その他</t>
    <rPh sb="2" eb="3">
      <t>タ</t>
    </rPh>
    <phoneticPr fontId="4"/>
  </si>
  <si>
    <t>（</t>
  </si>
  <si>
    <t>）</t>
  </si>
  <si>
    <t>具体的な取組内容</t>
    <rPh sb="0" eb="3">
      <t>グタイテキ</t>
    </rPh>
    <rPh sb="4" eb="6">
      <t>トリクミ</t>
    </rPh>
    <rPh sb="6" eb="8">
      <t>ナイヨウ</t>
    </rPh>
    <phoneticPr fontId="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</si>
  <si>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4"/>
  </si>
  <si>
    <t>就業規則の見直し</t>
    <rPh sb="0" eb="2">
      <t>シュウギョウ</t>
    </rPh>
    <rPh sb="2" eb="4">
      <t>キソク</t>
    </rPh>
    <rPh sb="5" eb="7">
      <t>ミナオ</t>
    </rPh>
    <phoneticPr fontId="4"/>
  </si>
  <si>
    <t>賃金規程の見直し</t>
    <rPh sb="0" eb="2">
      <t>チンギン</t>
    </rPh>
    <rPh sb="2" eb="4">
      <t>キテイ</t>
    </rPh>
    <rPh sb="5" eb="7">
      <t>ミナオ</t>
    </rPh>
    <phoneticPr fontId="4"/>
  </si>
  <si>
    <t>（</t>
    <phoneticPr fontId="4"/>
  </si>
  <si>
    <t>）</t>
    <phoneticPr fontId="4"/>
  </si>
  <si>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4"/>
  </si>
  <si>
    <t>◎訪問介護の非常勤については身体介護は時給＋250円・生活援助は時給＋180円を毎月支給する。常勤については30000円から50000円を毎月支給する。◎訪問入浴については看護師もヘルパー業務を行っているので、支給対象とする。非常勤については1件500円から1200円を毎月支給する。常勤については30000円から53000円を毎月支給する。◎地域密着型通所介護については生活相談員も介護業務を行っているので支給対象とする。パート勤務については時給＋220円を毎月支給する。常勤職員については30000円から50000円を毎月支給する。◎認知症対応型通所介護については生活相談員も介護業務を行っているので支給対象とする。パート勤務については時給＋200円を毎月支給する。常勤職員については30000円から50000円を毎月支給する。◎すべての介護福祉士資格取得者に対し、資格手当として常勤に3000円を毎月支給、パートについては時給20円を毎月支給する。また介護福祉士資格取得者が社会福祉士資格を取得した場合は更に同額の手当を支給する。</t>
    <rPh sb="1" eb="3">
      <t>ホウモン</t>
    </rPh>
    <rPh sb="3" eb="5">
      <t>カイゴ</t>
    </rPh>
    <rPh sb="6" eb="9">
      <t>ヒジョウキン</t>
    </rPh>
    <rPh sb="14" eb="16">
      <t>シンタイ</t>
    </rPh>
    <rPh sb="16" eb="18">
      <t>カイゴ</t>
    </rPh>
    <rPh sb="19" eb="21">
      <t>ジキュウ</t>
    </rPh>
    <rPh sb="25" eb="26">
      <t>エン</t>
    </rPh>
    <rPh sb="27" eb="29">
      <t>セイカツ</t>
    </rPh>
    <rPh sb="29" eb="31">
      <t>エンジョ</t>
    </rPh>
    <rPh sb="32" eb="34">
      <t>ジキュウ</t>
    </rPh>
    <rPh sb="38" eb="39">
      <t>エン</t>
    </rPh>
    <rPh sb="40" eb="42">
      <t>マイツキ</t>
    </rPh>
    <rPh sb="42" eb="44">
      <t>シキュウ</t>
    </rPh>
    <rPh sb="47" eb="49">
      <t>ジョウキン</t>
    </rPh>
    <rPh sb="59" eb="60">
      <t>エン</t>
    </rPh>
    <rPh sb="67" eb="68">
      <t>エン</t>
    </rPh>
    <rPh sb="69" eb="71">
      <t>マイツキ</t>
    </rPh>
    <rPh sb="71" eb="73">
      <t>シキュウ</t>
    </rPh>
    <rPh sb="77" eb="79">
      <t>ホウモン</t>
    </rPh>
    <rPh sb="79" eb="81">
      <t>ニュウヨク</t>
    </rPh>
    <rPh sb="86" eb="89">
      <t>カンゴシ</t>
    </rPh>
    <rPh sb="94" eb="96">
      <t>ギョウム</t>
    </rPh>
    <rPh sb="97" eb="98">
      <t>オコナ</t>
    </rPh>
    <rPh sb="105" eb="107">
      <t>シキュウ</t>
    </rPh>
    <rPh sb="107" eb="109">
      <t>タイショウ</t>
    </rPh>
    <rPh sb="113" eb="116">
      <t>ヒジョウキン</t>
    </rPh>
    <rPh sb="122" eb="123">
      <t>ケン</t>
    </rPh>
    <rPh sb="126" eb="127">
      <t>エン</t>
    </rPh>
    <rPh sb="133" eb="134">
      <t>エン</t>
    </rPh>
    <rPh sb="135" eb="139">
      <t>マイツキシキュウ</t>
    </rPh>
    <rPh sb="142" eb="144">
      <t>ジョウキン</t>
    </rPh>
    <rPh sb="154" eb="155">
      <t>エン</t>
    </rPh>
    <rPh sb="162" eb="163">
      <t>エン</t>
    </rPh>
    <rPh sb="164" eb="166">
      <t>マイツキ</t>
    </rPh>
    <rPh sb="166" eb="168">
      <t>シキュウ</t>
    </rPh>
    <rPh sb="172" eb="181">
      <t>チイキミッチャクガタツウショカイゴ</t>
    </rPh>
    <rPh sb="186" eb="191">
      <t>セイカツソウダンイン</t>
    </rPh>
    <rPh sb="192" eb="194">
      <t>カイゴ</t>
    </rPh>
    <rPh sb="194" eb="196">
      <t>ギョウム</t>
    </rPh>
    <rPh sb="197" eb="198">
      <t>オコナ</t>
    </rPh>
    <rPh sb="204" eb="206">
      <t>シキュウ</t>
    </rPh>
    <rPh sb="206" eb="208">
      <t>タイショウ</t>
    </rPh>
    <rPh sb="215" eb="217">
      <t>キンム</t>
    </rPh>
    <rPh sb="222" eb="224">
      <t>ジキュウ</t>
    </rPh>
    <rPh sb="228" eb="229">
      <t>エン</t>
    </rPh>
    <rPh sb="230" eb="232">
      <t>マイツキ</t>
    </rPh>
    <rPh sb="232" eb="234">
      <t>シキュウ</t>
    </rPh>
    <rPh sb="237" eb="239">
      <t>ジョウキン</t>
    </rPh>
    <rPh sb="239" eb="241">
      <t>ショクイン</t>
    </rPh>
    <rPh sb="251" eb="252">
      <t>エン</t>
    </rPh>
    <rPh sb="259" eb="260">
      <t>エン</t>
    </rPh>
    <rPh sb="261" eb="265">
      <t>マイツキシキュウ</t>
    </rPh>
    <rPh sb="269" eb="272">
      <t>ニンチショウ</t>
    </rPh>
    <rPh sb="272" eb="279">
      <t>タイオウガタツウショカイゴ</t>
    </rPh>
    <rPh sb="284" eb="289">
      <t>セイカツソウダンイン</t>
    </rPh>
    <rPh sb="290" eb="294">
      <t>カイゴギョウム</t>
    </rPh>
    <rPh sb="295" eb="296">
      <t>オコナ</t>
    </rPh>
    <rPh sb="302" eb="304">
      <t>シキュウ</t>
    </rPh>
    <rPh sb="304" eb="306">
      <t>タイショウ</t>
    </rPh>
    <rPh sb="313" eb="315">
      <t>キンム</t>
    </rPh>
    <rPh sb="320" eb="322">
      <t>ジキュウ</t>
    </rPh>
    <rPh sb="326" eb="327">
      <t>エン</t>
    </rPh>
    <rPh sb="328" eb="332">
      <t>マイツキシキュウ</t>
    </rPh>
    <rPh sb="335" eb="339">
      <t>ジョウキンショクイン</t>
    </rPh>
    <rPh sb="349" eb="350">
      <t>エン</t>
    </rPh>
    <rPh sb="357" eb="358">
      <t>エン</t>
    </rPh>
    <rPh sb="359" eb="361">
      <t>マイツキ</t>
    </rPh>
    <rPh sb="361" eb="363">
      <t>シキュウ</t>
    </rPh>
    <rPh sb="371" eb="373">
      <t>カイゴ</t>
    </rPh>
    <rPh sb="373" eb="376">
      <t>フクシシ</t>
    </rPh>
    <rPh sb="376" eb="378">
      <t>シカク</t>
    </rPh>
    <rPh sb="378" eb="380">
      <t>シュトク</t>
    </rPh>
    <rPh sb="380" eb="381">
      <t>シャ</t>
    </rPh>
    <rPh sb="382" eb="383">
      <t>タイ</t>
    </rPh>
    <rPh sb="385" eb="387">
      <t>シカク</t>
    </rPh>
    <rPh sb="387" eb="389">
      <t>テアテ</t>
    </rPh>
    <rPh sb="392" eb="394">
      <t>ジョウキン</t>
    </rPh>
    <rPh sb="399" eb="400">
      <t>エン</t>
    </rPh>
    <rPh sb="401" eb="403">
      <t>マイツキ</t>
    </rPh>
    <rPh sb="403" eb="405">
      <t>シキュウ</t>
    </rPh>
    <rPh sb="414" eb="416">
      <t>ジキュウ</t>
    </rPh>
    <rPh sb="418" eb="419">
      <t>エン</t>
    </rPh>
    <rPh sb="420" eb="422">
      <t>マイツキ</t>
    </rPh>
    <rPh sb="422" eb="424">
      <t>シキュウ</t>
    </rPh>
    <rPh sb="429" eb="439">
      <t>カイゴフクシシシカクシュトクシャ</t>
    </rPh>
    <rPh sb="440" eb="445">
      <t>シャカイフクシシ</t>
    </rPh>
    <rPh sb="445" eb="447">
      <t>シカク</t>
    </rPh>
    <rPh sb="448" eb="450">
      <t>シュトク</t>
    </rPh>
    <rPh sb="452" eb="454">
      <t>バアイ</t>
    </rPh>
    <rPh sb="455" eb="456">
      <t>サラ</t>
    </rPh>
    <rPh sb="457" eb="459">
      <t>ドウガク</t>
    </rPh>
    <rPh sb="460" eb="462">
      <t>テアテ</t>
    </rPh>
    <rPh sb="463" eb="465">
      <t>シキュウ</t>
    </rPh>
    <phoneticPr fontId="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</si>
  <si>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4"/>
  </si>
  <si>
    <t>（上記取組の開始時期）</t>
    <rPh sb="1" eb="3">
      <t>ジョウキ</t>
    </rPh>
    <rPh sb="3" eb="5">
      <t>トリクミ</t>
    </rPh>
    <rPh sb="6" eb="8">
      <t>カイシ</t>
    </rPh>
    <rPh sb="8" eb="10">
      <t>ジキ</t>
    </rPh>
    <phoneticPr fontId="4"/>
  </si>
  <si>
    <t>平成</t>
  </si>
  <si>
    <t>年</t>
    <rPh sb="0" eb="1">
      <t>ネン</t>
    </rPh>
    <phoneticPr fontId="4"/>
  </si>
  <si>
    <t>月</t>
    <rPh sb="0" eb="1">
      <t>ガツ</t>
    </rPh>
    <phoneticPr fontId="4"/>
  </si>
  <si>
    <t>実施済</t>
    <rPh sb="0" eb="2">
      <t>ジッシ</t>
    </rPh>
    <rPh sb="2" eb="3">
      <t>ズ</t>
    </rPh>
    <phoneticPr fontId="4"/>
  </si>
  <si>
    <t>予定</t>
    <rPh sb="0" eb="2">
      <t>ヨテイ</t>
    </rPh>
    <phoneticPr fontId="4"/>
  </si>
  <si>
    <t>（２）キャリアパス要件</t>
    <rPh sb="9" eb="11">
      <t>ヨウケン</t>
    </rPh>
    <phoneticPr fontId="4"/>
  </si>
  <si>
    <t xml:space="preserve">・ </t>
    <phoneticPr fontId="4"/>
  </si>
  <si>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4"/>
  </si>
  <si>
    <t>キャリアパス要件Ⅰ　次のイからハまでのすべての基準を満たす。</t>
    <rPh sb="6" eb="8">
      <t>ヨウケン</t>
    </rPh>
    <rPh sb="23" eb="25">
      <t>キジュン</t>
    </rPh>
    <phoneticPr fontId="4"/>
  </si>
  <si>
    <t>加算Ⅰ・Ⅱの場合は必ず「該当」、加算Ⅲの場合もいずれか「該当」</t>
    <rPh sb="16" eb="18">
      <t>カサン</t>
    </rPh>
    <rPh sb="20" eb="22">
      <t>バアイ</t>
    </rPh>
    <rPh sb="28" eb="30">
      <t>ガイトウ</t>
    </rPh>
    <phoneticPr fontId="4"/>
  </si>
  <si>
    <t>該当</t>
    <rPh sb="0" eb="2">
      <t>ガイトウ</t>
    </rPh>
    <phoneticPr fontId="4"/>
  </si>
  <si>
    <t>イ</t>
    <phoneticPr fontId="4"/>
  </si>
  <si>
    <t>介護職員の任用における職位、職責又は職務内容等の要件を定めている。</t>
    <rPh sb="0" eb="2">
      <t>カイゴ</t>
    </rPh>
    <rPh sb="2" eb="4">
      <t>ショクイン</t>
    </rPh>
    <rPh sb="5" eb="7">
      <t>ニンヨウ</t>
    </rPh>
    <phoneticPr fontId="4"/>
  </si>
  <si>
    <t>ロ</t>
    <phoneticPr fontId="4"/>
  </si>
  <si>
    <t>イに掲げる職位、職責又は職務内容等に応じた賃金体系を定めている。</t>
    <rPh sb="2" eb="3">
      <t>カカ</t>
    </rPh>
    <phoneticPr fontId="4"/>
  </si>
  <si>
    <t>ハ</t>
    <phoneticPr fontId="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</si>
  <si>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4"/>
  </si>
  <si>
    <t>キャリアパス要件Ⅱ　次のイとロ両方の基準を満たす。</t>
    <rPh sb="6" eb="8">
      <t>ヨウケン</t>
    </rPh>
    <rPh sb="15" eb="17">
      <t>リョウホウ</t>
    </rPh>
    <rPh sb="16" eb="17">
      <t>カタ</t>
    </rPh>
    <rPh sb="18" eb="20">
      <t>キジュン</t>
    </rPh>
    <phoneticPr fontId="4"/>
  </si>
  <si>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</si>
  <si>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</si>
  <si>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4"/>
  </si>
  <si>
    <t>資格取得のための支援の実施</t>
    <rPh sb="0" eb="2">
      <t>シカク</t>
    </rPh>
    <rPh sb="2" eb="4">
      <t>シュトク</t>
    </rPh>
    <rPh sb="8" eb="10">
      <t>シエン</t>
    </rPh>
    <rPh sb="11" eb="13">
      <t>ジッシ</t>
    </rPh>
    <phoneticPr fontId="4"/>
  </si>
  <si>
    <t>※当該取組の内容について以下に記載すること</t>
    <rPh sb="1" eb="3">
      <t>トウガイ</t>
    </rPh>
    <rPh sb="3" eb="5">
      <t>トリクミ</t>
    </rPh>
    <rPh sb="6" eb="8">
      <t>ナイヨウ</t>
    </rPh>
    <rPh sb="12" eb="14">
      <t>イカ</t>
    </rPh>
    <rPh sb="15" eb="17">
      <t>キサイ</t>
    </rPh>
    <phoneticPr fontId="4"/>
  </si>
  <si>
    <t>介護職員が資格を取得する為の研修に行く休暇の付与・資格取得の際の一部費用負担</t>
    <rPh sb="0" eb="2">
      <t>カイゴ</t>
    </rPh>
    <rPh sb="2" eb="4">
      <t>ショクイン</t>
    </rPh>
    <rPh sb="5" eb="7">
      <t>シカク</t>
    </rPh>
    <rPh sb="8" eb="10">
      <t>シュトク</t>
    </rPh>
    <rPh sb="12" eb="13">
      <t>タメ</t>
    </rPh>
    <rPh sb="14" eb="16">
      <t>ケンシュウ</t>
    </rPh>
    <rPh sb="17" eb="18">
      <t>イ</t>
    </rPh>
    <rPh sb="19" eb="21">
      <t>キュウカ</t>
    </rPh>
    <rPh sb="22" eb="24">
      <t>フヨ</t>
    </rPh>
    <rPh sb="25" eb="27">
      <t>シカク</t>
    </rPh>
    <rPh sb="27" eb="29">
      <t>シュトク</t>
    </rPh>
    <rPh sb="30" eb="31">
      <t>サイ</t>
    </rPh>
    <rPh sb="32" eb="34">
      <t>イチブ</t>
    </rPh>
    <rPh sb="34" eb="36">
      <t>ヒヨウ</t>
    </rPh>
    <rPh sb="36" eb="38">
      <t>フタン</t>
    </rPh>
    <phoneticPr fontId="4"/>
  </si>
  <si>
    <t>イについて、全ての介護職員に周知している。</t>
    <rPh sb="6" eb="7">
      <t>スベ</t>
    </rPh>
    <phoneticPr fontId="4"/>
  </si>
  <si>
    <t>キャリアパス要件Ⅲ　次のイとロ両方の基準を満たす。</t>
    <rPh sb="6" eb="8">
      <t>ヨウケン</t>
    </rPh>
    <rPh sb="15" eb="17">
      <t>リョウホウ</t>
    </rPh>
    <rPh sb="18" eb="20">
      <t>キジュン</t>
    </rPh>
    <phoneticPr fontId="4"/>
  </si>
  <si>
    <t>加算Ⅰの場合は必ず「該当」</t>
    <phoneticPr fontId="4"/>
  </si>
  <si>
    <t>介護職員について、経験若しくは資格等に応じて昇給する仕組み又は一定の基準に基づき定期に昇給を判定する仕組みを設けている。</t>
    <phoneticPr fontId="4"/>
  </si>
  <si>
    <t>具体的な仕組みの内容（該当するもの全てにチェック（✔）すること。）</t>
    <phoneticPr fontId="4"/>
  </si>
  <si>
    <t>経験に応じて昇給する仕組み
※「勤続年数」や「経験年数」などに応じて昇給する仕組みを指す。</t>
    <phoneticPr fontId="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</si>
  <si>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4"/>
  </si>
  <si>
    <t>③</t>
    <phoneticPr fontId="4"/>
  </si>
  <si>
    <t>一定の基準に基づき定期に昇給を判定する仕組み
※「実技試験」や「人事評価」などの結果に基づき昇給する仕組みを指す。ただし、客観的な評価基準や昇給条件が明文化されていることを要する。</t>
    <phoneticPr fontId="4"/>
  </si>
  <si>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4"/>
  </si>
  <si>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4"/>
  </si>
  <si>
    <t>（１）特定加算のグループごとの配分要件</t>
    <rPh sb="3" eb="5">
      <t>トクテイ</t>
    </rPh>
    <rPh sb="5" eb="7">
      <t>カサン</t>
    </rPh>
    <rPh sb="15" eb="17">
      <t>ハイブン</t>
    </rPh>
    <rPh sb="17" eb="19">
      <t>ヨウケン</t>
    </rPh>
    <phoneticPr fontId="4"/>
  </si>
  <si>
    <r>
      <t xml:space="preserve"> ４（１）では以下の要件を確認しており、</t>
    </r>
    <r>
      <rPr>
        <u/>
        <sz val="8"/>
        <rFont val="ＭＳ Ｐゴシック"/>
        <family val="3"/>
        <charset val="128"/>
      </rPr>
      <t>オレンジセルが「×」となる場合、加算取得の要件を満たしていない。</t>
    </r>
    <phoneticPr fontId="4"/>
  </si>
  <si>
    <t>Ⅴ</t>
  </si>
  <si>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4"/>
  </si>
  <si>
    <t>Ⅵ</t>
  </si>
  <si>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4"/>
  </si>
  <si>
    <t>Ⅶ</t>
  </si>
  <si>
    <t>特定加算による賃金改善の対象とする（C）の職員の改善後の賃金が、年額440万円を上回らないこと</t>
    <rPh sb="21" eb="23">
      <t>ショクイン</t>
    </rPh>
    <phoneticPr fontId="4"/>
  </si>
  <si>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</si>
  <si>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4"/>
  </si>
  <si>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4"/>
  </si>
  <si>
    <t>②特定加算による平均賃金改善額</t>
    <rPh sb="1" eb="3">
      <t>トクテイ</t>
    </rPh>
    <rPh sb="3" eb="5">
      <t>カサン</t>
    </rPh>
    <rPh sb="8" eb="10">
      <t>ヘイキン</t>
    </rPh>
    <rPh sb="10" eb="12">
      <t>チンギン</t>
    </rPh>
    <rPh sb="12" eb="14">
      <t>カイゼン</t>
    </rPh>
    <rPh sb="14" eb="15">
      <t>ガク</t>
    </rPh>
    <phoneticPr fontId="4"/>
  </si>
  <si>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</si>
  <si>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</si>
  <si>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</si>
  <si>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4"/>
  </si>
  <si>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4"/>
  </si>
  <si>
    <t>人</t>
  </si>
  <si>
    <t>人</t>
    <rPh sb="0" eb="1">
      <t>ニン</t>
    </rPh>
    <phoneticPr fontId="4"/>
  </si>
  <si>
    <t>要件Ⅴ</t>
    <rPh sb="0" eb="2">
      <t>ヨウケン</t>
    </rPh>
    <phoneticPr fontId="4"/>
  </si>
  <si>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4"/>
  </si>
  <si>
    <t>：</t>
    <phoneticPr fontId="4"/>
  </si>
  <si>
    <t>要件Ⅵ</t>
    <rPh sb="0" eb="2">
      <t>ヨウケン</t>
    </rPh>
    <phoneticPr fontId="4"/>
  </si>
  <si>
    <t>（エ）要件を満たす特定加算による平均賃金改善額（月額）</t>
    <rPh sb="3" eb="5">
      <t>ヨウケン</t>
    </rPh>
    <rPh sb="6" eb="7">
      <t>ミ</t>
    </rPh>
    <rPh sb="9" eb="11">
      <t>トクテイ</t>
    </rPh>
    <rPh sb="11" eb="13">
      <t>カサン</t>
    </rPh>
    <rPh sb="16" eb="18">
      <t>ヘイキン</t>
    </rPh>
    <phoneticPr fontId="4"/>
  </si>
  <si>
    <t>円</t>
  </si>
  <si>
    <t>（オ）配分比率の要件を満たす賃金改善額の総額（年額）</t>
    <rPh sb="3" eb="5">
      <t>ハイブン</t>
    </rPh>
    <rPh sb="5" eb="7">
      <t>ヒリツ</t>
    </rPh>
    <rPh sb="8" eb="10">
      <t>ヨウケン</t>
    </rPh>
    <rPh sb="11" eb="12">
      <t>ミ</t>
    </rPh>
    <rPh sb="23" eb="25">
      <t>ネンガク</t>
    </rPh>
    <phoneticPr fontId="4"/>
  </si>
  <si>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4"/>
  </si>
  <si>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4"/>
  </si>
  <si>
    <t>要件Ⅶ</t>
    <rPh sb="0" eb="2">
      <t>ヨウケン</t>
    </rPh>
    <phoneticPr fontId="4"/>
  </si>
  <si>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4"/>
  </si>
  <si>
    <t>人</t>
    <phoneticPr fontId="4"/>
  </si>
  <si>
    <t>要件Ⅷ</t>
    <rPh sb="0" eb="2">
      <t>ヨウケン</t>
    </rPh>
    <phoneticPr fontId="4"/>
  </si>
  <si>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4"/>
  </si>
  <si>
    <t>か所</t>
    <rPh sb="1" eb="2">
      <t>ショ</t>
    </rPh>
    <phoneticPr fontId="4"/>
  </si>
  <si>
    <t>（コ）「月額平均８万円の処遇改善又は改善後の賃金が年額440万円以上となる者」を設定できない場合その理由</t>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</si>
  <si>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</si>
  <si>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</si>
  <si>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4"/>
  </si>
  <si>
    <t>その他（</t>
    <rPh sb="2" eb="3">
      <t>タ</t>
    </rPh>
    <phoneticPr fontId="4"/>
  </si>
  <si>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4"/>
  </si>
  <si>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4"/>
  </si>
  <si>
    <t>賃金改善
実施期間</t>
    <phoneticPr fontId="4"/>
  </si>
  <si>
    <t>経験・技能のある介護職員（A)の考え方</t>
    <rPh sb="0" eb="2">
      <t>ケイケン</t>
    </rPh>
    <rPh sb="3" eb="5">
      <t>ギノウ</t>
    </rPh>
    <rPh sb="8" eb="10">
      <t>カイゴ</t>
    </rPh>
    <rPh sb="10" eb="12">
      <t>ショクイン</t>
    </rPh>
    <rPh sb="16" eb="17">
      <t>カンガ</t>
    </rPh>
    <rPh sb="18" eb="19">
      <t>カタ</t>
    </rPh>
    <phoneticPr fontId="4"/>
  </si>
  <si>
    <t>介護福祉士資格取得者で10年以上の介護経験を持ち「リーダー」以上の職階の者とする。</t>
    <rPh sb="0" eb="2">
      <t>カイゴ</t>
    </rPh>
    <rPh sb="2" eb="5">
      <t>フクシシ</t>
    </rPh>
    <rPh sb="5" eb="7">
      <t>シカク</t>
    </rPh>
    <rPh sb="7" eb="9">
      <t>シュトク</t>
    </rPh>
    <rPh sb="9" eb="10">
      <t>シャ</t>
    </rPh>
    <rPh sb="13" eb="16">
      <t>ネンイジョウ</t>
    </rPh>
    <rPh sb="17" eb="19">
      <t>カイゴ</t>
    </rPh>
    <rPh sb="19" eb="21">
      <t>ケイケン</t>
    </rPh>
    <rPh sb="22" eb="23">
      <t>モ</t>
    </rPh>
    <rPh sb="30" eb="32">
      <t>イジョウ</t>
    </rPh>
    <rPh sb="33" eb="34">
      <t>ショク</t>
    </rPh>
    <rPh sb="34" eb="35">
      <t>カイ</t>
    </rPh>
    <rPh sb="36" eb="37">
      <t>モノ</t>
    </rPh>
    <phoneticPr fontId="4"/>
  </si>
  <si>
    <t xml:space="preserve"> （４(１)②で(A)にチェック（✔）がない場合その理由）</t>
    <rPh sb="22" eb="24">
      <t>バアイ</t>
    </rPh>
    <phoneticPr fontId="4"/>
  </si>
  <si>
    <t>小規模事業所で加算が少なく（A）と（B）の差をつけれない</t>
    <rPh sb="0" eb="6">
      <t>ショウキボジギョウショ</t>
    </rPh>
    <rPh sb="7" eb="9">
      <t>カサン</t>
    </rPh>
    <rPh sb="10" eb="11">
      <t>スク</t>
    </rPh>
    <rPh sb="21" eb="22">
      <t>サ</t>
    </rPh>
    <phoneticPr fontId="4"/>
  </si>
  <si>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4"/>
  </si>
  <si>
    <t>賃金規程の見直し</t>
    <rPh sb="5" eb="7">
      <t>ミナオ</t>
    </rPh>
    <phoneticPr fontId="4"/>
  </si>
  <si>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4"/>
  </si>
  <si>
    <t>◎訪問介護の非常勤については身体介護は時給＋50円・生活援助は時給＋20円を毎月支給する。常勤については2000円から5000円を毎月支給する。◎訪問入浴については看護師もヘルパー業務を行っているので、支給対象とする。非常勤については1件50円から100円を毎月支給する。常勤職員については2000円から5000円を毎月支給する。◎地域密着型通所介護については生活相談員も介護業務を行っているので支給対象とする。パート職員については時給20円から30円を毎月支給する。常勤職員については2000円から5000円を毎月支給する。◎認知症対応型通所介護については生活相談員も介護業務を行っているので支給対象とする。パートについては時給20円から30円を毎月支給する。常勤については2000円から5000円を毎月支給する。◎すべての介護福祉士資格取得者に対し、資格手当として常勤に2000円を毎月支給、パートについては時給10円を毎月支給する。また介護福祉士資格取得者が社会福祉士資格を取得した場合は更に同額の手当を支給する。令和5年10月に一時金として30000円から50000円を支給予定。</t>
    <rPh sb="1" eb="3">
      <t>ホウモン</t>
    </rPh>
    <rPh sb="3" eb="5">
      <t>カイゴ</t>
    </rPh>
    <rPh sb="6" eb="9">
      <t>ヒジョウキン</t>
    </rPh>
    <rPh sb="14" eb="16">
      <t>シンタイ</t>
    </rPh>
    <rPh sb="16" eb="18">
      <t>カイゴ</t>
    </rPh>
    <rPh sb="19" eb="21">
      <t>ジキュウ</t>
    </rPh>
    <rPh sb="24" eb="25">
      <t>エン</t>
    </rPh>
    <rPh sb="26" eb="28">
      <t>セイカツ</t>
    </rPh>
    <rPh sb="28" eb="30">
      <t>エンジョ</t>
    </rPh>
    <rPh sb="31" eb="33">
      <t>ジキュウ</t>
    </rPh>
    <rPh sb="36" eb="37">
      <t>エン</t>
    </rPh>
    <rPh sb="38" eb="40">
      <t>マイツキ</t>
    </rPh>
    <rPh sb="40" eb="42">
      <t>シキュウ</t>
    </rPh>
    <rPh sb="45" eb="47">
      <t>ジョウキン</t>
    </rPh>
    <rPh sb="56" eb="57">
      <t>エン</t>
    </rPh>
    <rPh sb="63" eb="64">
      <t>エン</t>
    </rPh>
    <rPh sb="65" eb="67">
      <t>マイツキ</t>
    </rPh>
    <rPh sb="67" eb="69">
      <t>シキュウ</t>
    </rPh>
    <rPh sb="73" eb="75">
      <t>ホウモン</t>
    </rPh>
    <rPh sb="75" eb="77">
      <t>ニュウヨク</t>
    </rPh>
    <rPh sb="82" eb="85">
      <t>カンゴシ</t>
    </rPh>
    <rPh sb="90" eb="92">
      <t>ギョウム</t>
    </rPh>
    <rPh sb="93" eb="94">
      <t>オコナ</t>
    </rPh>
    <rPh sb="101" eb="103">
      <t>シキュウ</t>
    </rPh>
    <rPh sb="103" eb="105">
      <t>タイショウ</t>
    </rPh>
    <rPh sb="109" eb="112">
      <t>ヒジョウキン</t>
    </rPh>
    <rPh sb="118" eb="119">
      <t>ケン</t>
    </rPh>
    <rPh sb="121" eb="122">
      <t>エン</t>
    </rPh>
    <rPh sb="127" eb="128">
      <t>エン</t>
    </rPh>
    <rPh sb="129" eb="131">
      <t>マイツキ</t>
    </rPh>
    <rPh sb="131" eb="133">
      <t>シキュウ</t>
    </rPh>
    <rPh sb="136" eb="138">
      <t>ジョウキン</t>
    </rPh>
    <rPh sb="138" eb="140">
      <t>ショクイン</t>
    </rPh>
    <rPh sb="149" eb="150">
      <t>エン</t>
    </rPh>
    <rPh sb="156" eb="157">
      <t>エン</t>
    </rPh>
    <rPh sb="158" eb="160">
      <t>マイツキ</t>
    </rPh>
    <rPh sb="160" eb="162">
      <t>シキュウ</t>
    </rPh>
    <rPh sb="166" eb="175">
      <t>チイキミッチャクガタツウショカイゴ</t>
    </rPh>
    <rPh sb="180" eb="185">
      <t>セイカツソウダンイン</t>
    </rPh>
    <rPh sb="186" eb="188">
      <t>カイゴ</t>
    </rPh>
    <rPh sb="188" eb="190">
      <t>ギョウム</t>
    </rPh>
    <rPh sb="191" eb="192">
      <t>オコナ</t>
    </rPh>
    <rPh sb="198" eb="200">
      <t>シキュウ</t>
    </rPh>
    <rPh sb="200" eb="202">
      <t>タイショウ</t>
    </rPh>
    <rPh sb="209" eb="211">
      <t>ショクイン</t>
    </rPh>
    <rPh sb="216" eb="218">
      <t>ジキュウ</t>
    </rPh>
    <rPh sb="220" eb="221">
      <t>エン</t>
    </rPh>
    <rPh sb="225" eb="226">
      <t>エン</t>
    </rPh>
    <rPh sb="227" eb="229">
      <t>マイツキ</t>
    </rPh>
    <rPh sb="229" eb="231">
      <t>シキュウ</t>
    </rPh>
    <rPh sb="234" eb="236">
      <t>ジョウキン</t>
    </rPh>
    <rPh sb="236" eb="238">
      <t>ショクイン</t>
    </rPh>
    <rPh sb="247" eb="248">
      <t>エン</t>
    </rPh>
    <rPh sb="254" eb="255">
      <t>エン</t>
    </rPh>
    <rPh sb="256" eb="258">
      <t>マイツキ</t>
    </rPh>
    <rPh sb="258" eb="260">
      <t>シキュウ</t>
    </rPh>
    <rPh sb="264" eb="274">
      <t>ニンチショウタイオウガタツウショカイゴ</t>
    </rPh>
    <rPh sb="279" eb="284">
      <t>セイカツソウダンイン</t>
    </rPh>
    <rPh sb="285" eb="289">
      <t>カイゴギョウム</t>
    </rPh>
    <rPh sb="290" eb="291">
      <t>オコナ</t>
    </rPh>
    <rPh sb="297" eb="299">
      <t>シキュウ</t>
    </rPh>
    <rPh sb="299" eb="301">
      <t>タイショウ</t>
    </rPh>
    <rPh sb="313" eb="315">
      <t>ジキュウ</t>
    </rPh>
    <rPh sb="317" eb="318">
      <t>エン</t>
    </rPh>
    <rPh sb="322" eb="323">
      <t>エン</t>
    </rPh>
    <rPh sb="324" eb="326">
      <t>マイツキ</t>
    </rPh>
    <rPh sb="326" eb="328">
      <t>シキュウ</t>
    </rPh>
    <rPh sb="331" eb="333">
      <t>ジョウキン</t>
    </rPh>
    <rPh sb="342" eb="343">
      <t>エン</t>
    </rPh>
    <rPh sb="349" eb="350">
      <t>エン</t>
    </rPh>
    <rPh sb="351" eb="355">
      <t>マイツキシキュウ</t>
    </rPh>
    <rPh sb="363" eb="365">
      <t>カイゴ</t>
    </rPh>
    <rPh sb="365" eb="368">
      <t>フクシシ</t>
    </rPh>
    <rPh sb="368" eb="370">
      <t>シカク</t>
    </rPh>
    <rPh sb="370" eb="372">
      <t>シュトク</t>
    </rPh>
    <rPh sb="372" eb="373">
      <t>シャ</t>
    </rPh>
    <rPh sb="374" eb="375">
      <t>タイ</t>
    </rPh>
    <rPh sb="377" eb="379">
      <t>シカク</t>
    </rPh>
    <rPh sb="379" eb="381">
      <t>テアテ</t>
    </rPh>
    <rPh sb="384" eb="386">
      <t>ジョウキン</t>
    </rPh>
    <rPh sb="391" eb="392">
      <t>エン</t>
    </rPh>
    <rPh sb="393" eb="397">
      <t>マイツキシキュウ</t>
    </rPh>
    <rPh sb="406" eb="408">
      <t>ジキュウ</t>
    </rPh>
    <rPh sb="410" eb="411">
      <t>エン</t>
    </rPh>
    <rPh sb="412" eb="416">
      <t>マイツキシキュウ</t>
    </rPh>
    <rPh sb="421" eb="431">
      <t>カイゴフクシシシカクシュトクシャ</t>
    </rPh>
    <rPh sb="432" eb="439">
      <t>シャカイフクシシシカク</t>
    </rPh>
    <rPh sb="440" eb="442">
      <t>シュトク</t>
    </rPh>
    <rPh sb="444" eb="446">
      <t>バアイ</t>
    </rPh>
    <rPh sb="447" eb="448">
      <t>サラ</t>
    </rPh>
    <rPh sb="449" eb="451">
      <t>ドウガク</t>
    </rPh>
    <rPh sb="452" eb="454">
      <t>テアテ</t>
    </rPh>
    <rPh sb="455" eb="457">
      <t>シキュウ</t>
    </rPh>
    <rPh sb="460" eb="462">
      <t>レイワ</t>
    </rPh>
    <rPh sb="463" eb="464">
      <t>ネン</t>
    </rPh>
    <rPh sb="466" eb="467">
      <t>ガツ</t>
    </rPh>
    <rPh sb="468" eb="471">
      <t>イチジキン</t>
    </rPh>
    <rPh sb="479" eb="480">
      <t>エン</t>
    </rPh>
    <rPh sb="487" eb="488">
      <t>エン</t>
    </rPh>
    <rPh sb="489" eb="491">
      <t>シキュウ</t>
    </rPh>
    <rPh sb="491" eb="493">
      <t>ヨテイ</t>
    </rPh>
    <phoneticPr fontId="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</si>
  <si>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4"/>
  </si>
  <si>
    <t>令和</t>
  </si>
  <si>
    <t>（３）見える化要件について</t>
    <rPh sb="3" eb="4">
      <t>ミ</t>
    </rPh>
    <rPh sb="6" eb="7">
      <t>カ</t>
    </rPh>
    <rPh sb="7" eb="9">
      <t>ヨウケン</t>
    </rPh>
    <phoneticPr fontId="4"/>
  </si>
  <si>
    <t>・実施する周知方法について、チェック（✔）すること。</t>
    <rPh sb="1" eb="3">
      <t>ジッシ</t>
    </rPh>
    <rPh sb="5" eb="7">
      <t>シュウチ</t>
    </rPh>
    <rPh sb="7" eb="9">
      <t>ホウホウ</t>
    </rPh>
    <phoneticPr fontId="4"/>
  </si>
  <si>
    <t>ホームページ
への掲載</t>
    <rPh sb="9" eb="11">
      <t>ケイサイ</t>
    </rPh>
    <phoneticPr fontId="4"/>
  </si>
  <si>
    <t>「介護サービス情報公表システム」への掲載</t>
    <rPh sb="1" eb="3">
      <t>カイゴ</t>
    </rPh>
    <rPh sb="7" eb="9">
      <t>ジョウホウ</t>
    </rPh>
    <rPh sb="9" eb="11">
      <t>コウヒョウ</t>
    </rPh>
    <rPh sb="18" eb="20">
      <t>ケイサイ</t>
    </rPh>
    <phoneticPr fontId="4"/>
  </si>
  <si>
    <t>自社のホームページに掲載</t>
    <rPh sb="0" eb="2">
      <t>ジシャ</t>
    </rPh>
    <rPh sb="10" eb="12">
      <t>ケイサイ</t>
    </rPh>
    <phoneticPr fontId="4"/>
  </si>
  <si>
    <t>その他の方法
による掲示等</t>
    <rPh sb="2" eb="3">
      <t>タ</t>
    </rPh>
    <rPh sb="4" eb="6">
      <t>ホウホウ</t>
    </rPh>
    <rPh sb="10" eb="12">
      <t>ケイジ</t>
    </rPh>
    <rPh sb="12" eb="13">
      <t>トウ</t>
    </rPh>
    <phoneticPr fontId="4"/>
  </si>
  <si>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4"/>
  </si>
  <si>
    <t>その他</t>
    <phoneticPr fontId="4"/>
  </si>
  <si>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4"/>
  </si>
  <si>
    <t>（１）ベースアップ等加算の配分要件</t>
    <rPh sb="9" eb="10">
      <t>トウ</t>
    </rPh>
    <rPh sb="10" eb="12">
      <t>カサン</t>
    </rPh>
    <rPh sb="13" eb="15">
      <t>ハイブン</t>
    </rPh>
    <rPh sb="15" eb="17">
      <t>ヨウケン</t>
    </rPh>
    <phoneticPr fontId="4"/>
  </si>
  <si>
    <t xml:space="preserve"> ５(１)では以下の要件を確認しており、オレンジセルが「○」でない場合、加算取得の要件を満たしていない。</t>
  </si>
  <si>
    <t>Ⅸ</t>
    <phoneticPr fontId="4"/>
  </si>
  <si>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4"/>
  </si>
  <si>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4"/>
  </si>
  <si>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4"/>
  </si>
  <si>
    <t>介護職員</t>
    <rPh sb="0" eb="2">
      <t>カイゴ</t>
    </rPh>
    <rPh sb="2" eb="4">
      <t>ショクイン</t>
    </rPh>
    <phoneticPr fontId="4"/>
  </si>
  <si>
    <t>ⅰ）ベースアップ等加算による賃金改善の見込額</t>
    <rPh sb="8" eb="9">
      <t>トウ</t>
    </rPh>
    <rPh sb="9" eb="11">
      <t>カサン</t>
    </rPh>
    <phoneticPr fontId="4"/>
  </si>
  <si>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4"/>
  </si>
  <si>
    <t>％</t>
    <phoneticPr fontId="4"/>
  </si>
  <si>
    <t>要件Ⅸ</t>
    <rPh sb="0" eb="2">
      <t>ヨウケン</t>
    </rPh>
    <phoneticPr fontId="4"/>
  </si>
  <si>
    <t>その他の
職種</t>
    <rPh sb="2" eb="3">
      <t>タ</t>
    </rPh>
    <rPh sb="5" eb="7">
      <t>ショクシュ</t>
    </rPh>
    <phoneticPr fontId="4"/>
  </si>
  <si>
    <t xml:space="preserve"> ii ）ベースアップ等加算による賃金改善の見込額</t>
    <phoneticPr fontId="4"/>
  </si>
  <si>
    <t>ベースアップ等
（必ず選択）</t>
    <rPh sb="6" eb="7">
      <t>トウ</t>
    </rPh>
    <rPh sb="9" eb="10">
      <t>カナラ</t>
    </rPh>
    <rPh sb="11" eb="13">
      <t>センタク</t>
    </rPh>
    <phoneticPr fontId="4"/>
  </si>
  <si>
    <t>決まって毎月支払われる手当（新設）</t>
    <rPh sb="0" eb="1">
      <t>キ</t>
    </rPh>
    <rPh sb="4" eb="6">
      <t>マイツキ</t>
    </rPh>
    <rPh sb="6" eb="8">
      <t>シハラ</t>
    </rPh>
    <rPh sb="11" eb="13">
      <t>テアテ</t>
    </rPh>
    <rPh sb="14" eb="16">
      <t>シンセツ</t>
    </rPh>
    <phoneticPr fontId="4"/>
  </si>
  <si>
    <t>決まって毎月支払われる手当（既存の増額）</t>
    <rPh sb="14" eb="16">
      <t>キソン</t>
    </rPh>
    <rPh sb="17" eb="19">
      <t>ゾウガク</t>
    </rPh>
    <phoneticPr fontId="4"/>
  </si>
  <si>
    <t>上記以外
（必ず選択）</t>
    <rPh sb="0" eb="2">
      <t>ジョウキ</t>
    </rPh>
    <rPh sb="2" eb="4">
      <t>イガイ</t>
    </rPh>
    <rPh sb="6" eb="7">
      <t>カナラ</t>
    </rPh>
    <rPh sb="8" eb="10">
      <t>センタク</t>
    </rPh>
    <phoneticPr fontId="4"/>
  </si>
  <si>
    <t>手当（既存の増額）</t>
    <phoneticPr fontId="4"/>
  </si>
  <si>
    <t>調整金</t>
    <rPh sb="0" eb="2">
      <t>チョウセイ</t>
    </rPh>
    <rPh sb="2" eb="3">
      <t>キン</t>
    </rPh>
    <phoneticPr fontId="4"/>
  </si>
  <si>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4"/>
  </si>
  <si>
    <t>常勤一人当たり毎月9000円を支給する。非常勤については時間給50円を支給する。
法人全体でベースアップ加算が支給額を下回る場合は、3月にその他「調整金」として対象者に支給する。</t>
    <rPh sb="0" eb="2">
      <t>ジョウキン</t>
    </rPh>
    <rPh sb="2" eb="4">
      <t>ヒトリ</t>
    </rPh>
    <rPh sb="4" eb="5">
      <t>ア</t>
    </rPh>
    <rPh sb="7" eb="9">
      <t>マイツキ</t>
    </rPh>
    <rPh sb="13" eb="14">
      <t>エン</t>
    </rPh>
    <rPh sb="15" eb="17">
      <t>シキュウ</t>
    </rPh>
    <rPh sb="20" eb="23">
      <t>ヒジョウキン</t>
    </rPh>
    <rPh sb="28" eb="31">
      <t>ジカンキュウ</t>
    </rPh>
    <rPh sb="33" eb="34">
      <t>エン</t>
    </rPh>
    <rPh sb="35" eb="37">
      <t>シキュウ</t>
    </rPh>
    <rPh sb="41" eb="43">
      <t>ホウジン</t>
    </rPh>
    <rPh sb="43" eb="45">
      <t>ゼンタイ</t>
    </rPh>
    <rPh sb="52" eb="54">
      <t>カサン</t>
    </rPh>
    <rPh sb="55" eb="57">
      <t>シキュウ</t>
    </rPh>
    <rPh sb="57" eb="58">
      <t>ガク</t>
    </rPh>
    <rPh sb="59" eb="61">
      <t>シタマワ</t>
    </rPh>
    <rPh sb="62" eb="64">
      <t>バアイ</t>
    </rPh>
    <rPh sb="67" eb="68">
      <t>ガツ</t>
    </rPh>
    <rPh sb="71" eb="72">
      <t>タ</t>
    </rPh>
    <rPh sb="73" eb="75">
      <t>チョウセイ</t>
    </rPh>
    <rPh sb="75" eb="76">
      <t>キン</t>
    </rPh>
    <rPh sb="80" eb="83">
      <t>タイショウシャ</t>
    </rPh>
    <rPh sb="84" eb="86">
      <t>シキュウ</t>
    </rPh>
    <phoneticPr fontId="4"/>
  </si>
  <si>
    <t>６　職場環境等要件について＜処遇改善加算・特定加算＞　</t>
    <rPh sb="14" eb="20">
      <t>ショグウカイゼンカサン</t>
    </rPh>
    <rPh sb="21" eb="23">
      <t>トクテイ</t>
    </rPh>
    <rPh sb="23" eb="25">
      <t>カサン</t>
    </rPh>
    <phoneticPr fontId="4"/>
  </si>
  <si>
    <t>【処遇改善加算】</t>
    <phoneticPr fontId="4"/>
  </si>
  <si>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4"/>
  </si>
  <si>
    <t>【特定加算】</t>
  </si>
  <si>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4"/>
  </si>
  <si>
    <t>区分</t>
    <rPh sb="0" eb="2">
      <t>クブン</t>
    </rPh>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</si>
  <si>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</si>
  <si>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</si>
  <si>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</si>
  <si>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</si>
  <si>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</si>
  <si>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</si>
  <si>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</si>
  <si>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</si>
  <si>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</si>
  <si>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</si>
  <si>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</si>
  <si>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</si>
  <si>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</si>
  <si>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</si>
  <si>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</si>
  <si>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</si>
  <si>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</si>
  <si>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</si>
  <si>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</si>
  <si>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</si>
  <si>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</si>
  <si>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</si>
  <si>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</si>
  <si>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</si>
  <si>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</si>
  <si>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</si>
  <si>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</si>
  <si>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</si>
  <si>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</si>
  <si>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</si>
  <si>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</si>
  <si>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７　要件を満たすことの確認・証明＜共通＞</t>
    <rPh sb="2" eb="4">
      <t>ヨウケン</t>
    </rPh>
    <rPh sb="5" eb="6">
      <t>ミ</t>
    </rPh>
    <rPh sb="11" eb="13">
      <t>カクニン</t>
    </rPh>
    <rPh sb="14" eb="16">
      <t>ショウメイ</t>
    </rPh>
    <rPh sb="17" eb="19">
      <t>キョウツウ</t>
    </rPh>
    <phoneticPr fontId="4"/>
  </si>
  <si>
    <t>以下の点を確認し、満たしている項目に全てチェック（✔）すること。</t>
  </si>
  <si>
    <t>確認項目</t>
    <rPh sb="0" eb="2">
      <t>カクニン</t>
    </rPh>
    <rPh sb="2" eb="4">
      <t>コウモク</t>
    </rPh>
    <phoneticPr fontId="4"/>
  </si>
  <si>
    <t>証明する資料の例</t>
    <rPh sb="0" eb="2">
      <t>ショウメイ</t>
    </rPh>
    <rPh sb="4" eb="6">
      <t>シリョウ</t>
    </rPh>
    <rPh sb="7" eb="8">
      <t>レイ</t>
    </rPh>
    <phoneticPr fontId="4"/>
  </si>
  <si>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4"/>
  </si>
  <si>
    <t>就業規則、給与規程</t>
    <rPh sb="0" eb="2">
      <t>シュウギョウ</t>
    </rPh>
    <rPh sb="2" eb="4">
      <t>キソク</t>
    </rPh>
    <rPh sb="5" eb="7">
      <t>キュウヨ</t>
    </rPh>
    <rPh sb="7" eb="9">
      <t>キテイ</t>
    </rPh>
    <phoneticPr fontId="4"/>
  </si>
  <si>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4"/>
  </si>
  <si>
    <t>給与明細</t>
    <rPh sb="0" eb="2">
      <t>キュウヨ</t>
    </rPh>
    <rPh sb="2" eb="4">
      <t>メイサイ</t>
    </rPh>
    <phoneticPr fontId="4"/>
  </si>
  <si>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4"/>
  </si>
  <si>
    <t>勤務体制表、介護福祉士登録証</t>
    <rPh sb="0" eb="2">
      <t>キンム</t>
    </rPh>
    <rPh sb="2" eb="5">
      <t>タイセイヒョウ</t>
    </rPh>
    <rPh sb="6" eb="8">
      <t>カイゴ</t>
    </rPh>
    <rPh sb="8" eb="11">
      <t>フクシシ</t>
    </rPh>
    <rPh sb="11" eb="13">
      <t>トウロク</t>
    </rPh>
    <rPh sb="13" eb="14">
      <t>ショウ</t>
    </rPh>
    <phoneticPr fontId="4"/>
  </si>
  <si>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4"/>
  </si>
  <si>
    <t>資質向上のための計画</t>
    <rPh sb="0" eb="2">
      <t>シシツ</t>
    </rPh>
    <rPh sb="2" eb="4">
      <t>コウジョウ</t>
    </rPh>
    <rPh sb="8" eb="10">
      <t>ケイカク</t>
    </rPh>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</si>
  <si>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
  </si>
  <si>
    <t>―</t>
    <phoneticPr fontId="4"/>
  </si>
  <si>
    <t>労働保険料の納付が適正に行われています。</t>
    <rPh sb="0" eb="2">
      <t>ロウドウ</t>
    </rPh>
    <rPh sb="2" eb="5">
      <t>ホケンリョウ</t>
    </rPh>
    <rPh sb="6" eb="8">
      <t>ノウフ</t>
    </rPh>
    <rPh sb="9" eb="11">
      <t>テキセイ</t>
    </rPh>
    <rPh sb="12" eb="13">
      <t>オコナ</t>
    </rPh>
    <phoneticPr fontId="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</si>
  <si>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</si>
  <si>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
  </si>
  <si>
    <t>会議録、周知文書</t>
    <rPh sb="0" eb="3">
      <t>カイギロク</t>
    </rPh>
    <rPh sb="4" eb="6">
      <t>シュウチ</t>
    </rPh>
    <rPh sb="6" eb="8">
      <t>ブンショ</t>
    </rPh>
    <phoneticPr fontId="4"/>
  </si>
  <si>
    <t>※各証明資料は、指定権者からの求めがあった場合には、速やかに提出すること。</t>
    <phoneticPr fontId="4"/>
  </si>
  <si>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4"/>
  </si>
  <si>
    <t>計画書の記載内容に虚偽がないことを証明するとともに、記載内容を証明する資料を適切に保管していることを誓約します。</t>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</si>
  <si>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</si>
  <si>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</si>
  <si>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</si>
  <si>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</si>
  <si>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代表理事</t>
    <rPh sb="0" eb="2">
      <t>ダイヒョウ</t>
    </rPh>
    <rPh sb="2" eb="4">
      <t>リジ</t>
    </rPh>
    <phoneticPr fontId="4"/>
  </si>
  <si>
    <t>氏名</t>
    <rPh sb="0" eb="2">
      <t>シメイ</t>
    </rPh>
    <phoneticPr fontId="4"/>
  </si>
  <si>
    <t>松上　達史</t>
    <rPh sb="0" eb="2">
      <t>マツガミ</t>
    </rPh>
    <rPh sb="3" eb="5">
      <t>タツシ</t>
    </rPh>
    <phoneticPr fontId="4"/>
  </si>
  <si>
    <t>（確認用）</t>
    <rPh sb="1" eb="4">
      <t>カクニンヨウ</t>
    </rPh>
    <phoneticPr fontId="4"/>
  </si>
  <si>
    <t>提出前のチェックリスト</t>
    <rPh sb="0" eb="2">
      <t>テイシュツ</t>
    </rPh>
    <rPh sb="2" eb="3">
      <t>マエ</t>
    </rPh>
    <phoneticPr fontId="4"/>
  </si>
  <si>
    <t>以下の項目に「×」がないか、提出前に確認すること。「×」がある場合、当該項目の記載を修正すること。</t>
    <phoneticPr fontId="4"/>
  </si>
  <si>
    <t>※空欄が表示される項目は、記入が不要であるため対応する必要はない。</t>
    <phoneticPr fontId="4"/>
  </si>
  <si>
    <t>２　賃金改善計画について＜共通＞</t>
    <rPh sb="2" eb="4">
      <t>チンギン</t>
    </rPh>
    <rPh sb="4" eb="6">
      <t>カイゼン</t>
    </rPh>
    <rPh sb="6" eb="8">
      <t>ケイカク</t>
    </rPh>
    <rPh sb="13" eb="15">
      <t>キョウツウ</t>
    </rPh>
    <phoneticPr fontId="4"/>
  </si>
  <si>
    <t>（２）</t>
    <phoneticPr fontId="4"/>
  </si>
  <si>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4"/>
  </si>
  <si>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4"/>
  </si>
  <si>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4"/>
  </si>
  <si>
    <t>（３）</t>
    <phoneticPr fontId="4"/>
  </si>
  <si>
    <t>処遇改善加算等による賃金改善以外の部分で賃金水準を引き下げないことを誓約すること</t>
    <phoneticPr fontId="4"/>
  </si>
  <si>
    <t>３　処遇改善加算の要件について</t>
    <rPh sb="2" eb="4">
      <t>ショグウ</t>
    </rPh>
    <rPh sb="4" eb="6">
      <t>カイゼン</t>
    </rPh>
    <rPh sb="6" eb="8">
      <t>カサン</t>
    </rPh>
    <rPh sb="9" eb="11">
      <t>ヨウケン</t>
    </rPh>
    <phoneticPr fontId="4"/>
  </si>
  <si>
    <t>（１）</t>
    <phoneticPr fontId="4"/>
  </si>
  <si>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4"/>
  </si>
  <si>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4"/>
  </si>
  <si>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4"/>
  </si>
  <si>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4"/>
  </si>
  <si>
    <t>４　特定加算の要件について</t>
    <rPh sb="2" eb="4">
      <t>トクテイ</t>
    </rPh>
    <rPh sb="4" eb="6">
      <t>カサン</t>
    </rPh>
    <rPh sb="7" eb="9">
      <t>ヨウケン</t>
    </rPh>
    <phoneticPr fontId="4"/>
  </si>
  <si>
    <t>法人で設定したA：Bの配分比率が要件（A＞B）を満たしていること</t>
    <rPh sb="0" eb="2">
      <t>ホウジン</t>
    </rPh>
    <rPh sb="3" eb="5">
      <t>セッテイ</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</si>
  <si>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</si>
  <si>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</si>
  <si>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</si>
  <si>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</si>
  <si>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</si>
  <si>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4"/>
  </si>
  <si>
    <t>５　ベースアップ等加算の要件について</t>
    <rPh sb="8" eb="9">
      <t>トウ</t>
    </rPh>
    <rPh sb="9" eb="11">
      <t>カサン</t>
    </rPh>
    <rPh sb="12" eb="14">
      <t>ヨウケン</t>
    </rPh>
    <phoneticPr fontId="4"/>
  </si>
  <si>
    <t>介護職員について、賃金改善の見込額の３分の２以上が、ベースアップ等（基本給又は決まって毎月支払われる手当の引上げ）に充てられる計画になっていること</t>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</si>
  <si>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</si>
  <si>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</si>
  <si>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</si>
  <si>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 xml:space="preserve"> 必要な項目が全て選択されていること</t>
    <rPh sb="1" eb="3">
      <t>ヒツヨウ</t>
    </rPh>
    <rPh sb="4" eb="6">
      <t>コウモク</t>
    </rPh>
    <rPh sb="7" eb="8">
      <t>スベ</t>
    </rPh>
    <rPh sb="9" eb="11">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</si>
</sst>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_ "/>
    <numFmt numFmtId="178" formatCode="0.0_ "/>
    <numFmt numFmtId="179" formatCode="0_);[Red]\(0\)"/>
    <numFmt numFmtId="180" formatCode="#,##0_);[Red]\(#,##0\)"/>
  </numFmts>
  <fonts count="58"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13"/>
      <color theme="1"/>
      <name val="ＭＳ Ｐゴシック"/>
      <family val="3"/>
      <charset val="128"/>
    </font>
    <font>
      <sz val="14"/>
      <color theme="1"/>
      <name val="ＭＳ Ｐゴシック"/>
      <family val="3"/>
      <charset val="128"/>
    </font>
    <font>
      <b/>
      <sz val="13"/>
      <color theme="1"/>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b/>
      <sz val="9"/>
      <color theme="1"/>
      <name val="ＭＳ Ｐゴシック"/>
      <family val="3"/>
      <charset val="128"/>
    </font>
    <font>
      <sz val="9"/>
      <color theme="1"/>
      <name val="ＭＳ Ｐゴシック"/>
      <family val="3"/>
      <charset val="128"/>
    </font>
    <font>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1"/>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sz val="6"/>
      <color theme="1"/>
      <name val="ＭＳ Ｐゴシック"/>
      <family val="3"/>
      <charset val="128"/>
    </font>
    <font>
      <u/>
      <sz val="8"/>
      <color theme="1"/>
      <name val="ＭＳ Ｐゴシック"/>
      <family val="3"/>
      <charset val="128"/>
    </font>
    <font>
      <sz val="12"/>
      <name val="ＭＳ Ｐゴシック"/>
      <family val="3"/>
      <charset val="128"/>
    </font>
    <font>
      <b/>
      <sz val="10"/>
      <color theme="1"/>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u/>
      <sz val="8"/>
      <name val="ＭＳ Ｐゴシック"/>
      <family val="3"/>
      <charset val="128"/>
    </font>
    <font>
      <sz val="10"/>
      <color rgb="FFCDFFFF"/>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FFE2AF"/>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CDFFFF"/>
        <bgColor indexed="64"/>
      </patternFill>
    </fill>
    <fill>
      <patternFill patternType="solid">
        <fgColor indexed="41"/>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auto="1"/>
      </left>
      <right/>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thin">
        <color indexed="64"/>
      </left>
      <right style="thin">
        <color indexed="64"/>
      </right>
      <top style="hair">
        <color auto="1"/>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style="medium">
        <color auto="1"/>
      </left>
      <right/>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03">
    <xf numFmtId="0" fontId="0" fillId="0" borderId="0" xfId="0">
      <alignment vertical="center"/>
    </xf>
    <xf numFmtId="0" fontId="3"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8"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1" fillId="0" borderId="0" xfId="0" applyFont="1" applyAlignment="1"/>
    <xf numFmtId="0" fontId="13" fillId="0" borderId="0" xfId="0" applyFont="1">
      <alignment vertical="center"/>
    </xf>
    <xf numFmtId="0" fontId="12" fillId="0" borderId="6" xfId="0" applyFont="1" applyBorder="1" applyAlignment="1">
      <alignment horizontal="center" vertical="center"/>
    </xf>
    <xf numFmtId="0" fontId="12" fillId="0" borderId="11"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4" fillId="0" borderId="20" xfId="0" applyFont="1" applyBorder="1">
      <alignment vertical="center"/>
    </xf>
    <xf numFmtId="0" fontId="12" fillId="0" borderId="21" xfId="0" applyFont="1" applyBorder="1" applyAlignment="1">
      <alignment horizontal="left" vertical="center" wrapText="1"/>
    </xf>
    <xf numFmtId="0" fontId="3" fillId="0" borderId="20" xfId="0" applyFont="1" applyBorder="1">
      <alignment vertical="center"/>
    </xf>
    <xf numFmtId="0" fontId="11" fillId="4" borderId="22" xfId="0" applyFont="1" applyFill="1" applyBorder="1" applyAlignment="1" applyProtection="1">
      <alignment horizontal="center" vertical="center"/>
      <protection locked="0"/>
    </xf>
    <xf numFmtId="0" fontId="11" fillId="5" borderId="22" xfId="0" applyFont="1" applyFill="1" applyBorder="1" applyAlignment="1" applyProtection="1">
      <alignment horizontal="center" vertical="center"/>
      <protection locked="0"/>
    </xf>
    <xf numFmtId="0" fontId="11" fillId="6" borderId="22" xfId="0" applyFont="1" applyFill="1" applyBorder="1" applyAlignment="1" applyProtection="1">
      <alignment horizontal="center" vertical="center"/>
      <protection locked="0"/>
    </xf>
    <xf numFmtId="0" fontId="3" fillId="0" borderId="27" xfId="0" applyFont="1" applyBorder="1">
      <alignment vertical="center"/>
    </xf>
    <xf numFmtId="0" fontId="16" fillId="0" borderId="28" xfId="0" applyFont="1" applyBorder="1" applyAlignment="1">
      <alignment vertical="center" wrapText="1"/>
    </xf>
    <xf numFmtId="0" fontId="16" fillId="0" borderId="29" xfId="0" applyFont="1" applyBorder="1" applyAlignment="1">
      <alignment vertical="center" wrapText="1"/>
    </xf>
    <xf numFmtId="49" fontId="10" fillId="0" borderId="0" xfId="0" applyNumberFormat="1" applyFont="1" applyAlignment="1">
      <alignment horizontal="left" vertical="center"/>
    </xf>
    <xf numFmtId="49" fontId="11" fillId="0" borderId="0" xfId="0" applyNumberFormat="1" applyFont="1" applyAlignment="1">
      <alignment horizontal="left" vertical="center"/>
    </xf>
    <xf numFmtId="49" fontId="16" fillId="0" borderId="0" xfId="0" applyNumberFormat="1" applyFont="1" applyAlignment="1">
      <alignment horizontal="center" vertical="center"/>
    </xf>
    <xf numFmtId="49" fontId="16" fillId="0" borderId="0" xfId="0" applyNumberFormat="1"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center" vertical="top"/>
    </xf>
    <xf numFmtId="0" fontId="12" fillId="0" borderId="0" xfId="0" applyFont="1">
      <alignment vertical="center"/>
    </xf>
    <xf numFmtId="0" fontId="11" fillId="0" borderId="0" xfId="0" applyFont="1">
      <alignment vertical="center"/>
    </xf>
    <xf numFmtId="0" fontId="17" fillId="0" borderId="12" xfId="0" applyFont="1" applyBorder="1">
      <alignment vertical="center"/>
    </xf>
    <xf numFmtId="0" fontId="15" fillId="0" borderId="13"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31" xfId="0" applyFont="1" applyBorder="1">
      <alignment vertical="center"/>
    </xf>
    <xf numFmtId="0" fontId="18" fillId="0" borderId="32" xfId="0" applyFont="1" applyBorder="1">
      <alignment vertical="center"/>
    </xf>
    <xf numFmtId="0" fontId="15" fillId="0" borderId="0" xfId="0" applyFont="1" applyAlignment="1">
      <alignment horizontal="right" vertical="center"/>
    </xf>
    <xf numFmtId="0" fontId="8" fillId="0" borderId="0" xfId="0" applyFont="1" applyAlignment="1">
      <alignment horizontal="right" vertical="center"/>
    </xf>
    <xf numFmtId="0" fontId="12" fillId="0" borderId="0" xfId="0" applyFont="1" applyAlignment="1">
      <alignment horizontal="center" vertical="center"/>
    </xf>
    <xf numFmtId="177" fontId="8" fillId="0" borderId="0" xfId="0" applyNumberFormat="1" applyFont="1" applyAlignment="1">
      <alignment horizontal="right" vertical="center"/>
    </xf>
    <xf numFmtId="0" fontId="20" fillId="8" borderId="22" xfId="0" applyFont="1" applyFill="1" applyBorder="1" applyAlignment="1">
      <alignment horizontal="center" vertical="center"/>
    </xf>
    <xf numFmtId="0" fontId="18" fillId="0" borderId="37" xfId="0" applyFont="1" applyBorder="1">
      <alignment vertical="center"/>
    </xf>
    <xf numFmtId="0" fontId="18" fillId="0" borderId="38" xfId="0" applyFont="1" applyBorder="1">
      <alignment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left" vertical="top" wrapText="1"/>
    </xf>
    <xf numFmtId="0" fontId="17" fillId="0" borderId="0" xfId="0" applyFont="1" applyAlignment="1">
      <alignment horizontal="left" vertical="top"/>
    </xf>
    <xf numFmtId="0" fontId="16" fillId="0" borderId="0" xfId="0" applyFont="1">
      <alignment vertical="center"/>
    </xf>
    <xf numFmtId="0" fontId="15" fillId="0" borderId="0" xfId="0" applyFont="1">
      <alignment vertical="center"/>
    </xf>
    <xf numFmtId="0" fontId="16" fillId="0" borderId="0" xfId="0" applyFont="1" applyAlignment="1">
      <alignment horizontal="left" vertical="top" wrapText="1"/>
    </xf>
    <xf numFmtId="49" fontId="10" fillId="0" borderId="0" xfId="0" applyNumberFormat="1" applyFont="1">
      <alignment vertical="center"/>
    </xf>
    <xf numFmtId="0" fontId="12" fillId="2" borderId="2" xfId="0" applyFont="1" applyFill="1" applyBorder="1">
      <alignment vertical="center"/>
    </xf>
    <xf numFmtId="0" fontId="0" fillId="0" borderId="13" xfId="0" applyBorder="1">
      <alignment vertical="center"/>
    </xf>
    <xf numFmtId="0" fontId="15" fillId="2" borderId="3" xfId="0" applyFont="1" applyFill="1" applyBorder="1">
      <alignment vertical="center"/>
    </xf>
    <xf numFmtId="0" fontId="12" fillId="2" borderId="3" xfId="0" applyFont="1" applyFill="1" applyBorder="1">
      <alignment vertical="center"/>
    </xf>
    <xf numFmtId="0" fontId="12" fillId="2" borderId="9" xfId="0" applyFont="1" applyFill="1" applyBorder="1">
      <alignment vertical="center"/>
    </xf>
    <xf numFmtId="0" fontId="15" fillId="2" borderId="10" xfId="0" applyFont="1" applyFill="1" applyBorder="1">
      <alignment vertical="center"/>
    </xf>
    <xf numFmtId="0" fontId="21" fillId="8" borderId="22" xfId="0" applyFont="1" applyFill="1" applyBorder="1" applyAlignment="1">
      <alignment horizontal="center" vertical="center"/>
    </xf>
    <xf numFmtId="0" fontId="12" fillId="0" borderId="9" xfId="0" applyFont="1" applyBorder="1">
      <alignment vertical="center"/>
    </xf>
    <xf numFmtId="0" fontId="12" fillId="0" borderId="40" xfId="0" applyFont="1" applyBorder="1">
      <alignment vertical="center"/>
    </xf>
    <xf numFmtId="0" fontId="12" fillId="0" borderId="41" xfId="0" applyFont="1" applyBorder="1">
      <alignment vertical="center"/>
    </xf>
    <xf numFmtId="0" fontId="12" fillId="0" borderId="41" xfId="0" applyFont="1" applyBorder="1" applyAlignment="1">
      <alignment horizontal="center" vertical="center"/>
    </xf>
    <xf numFmtId="0" fontId="12" fillId="0" borderId="42" xfId="0" applyFont="1" applyBorder="1">
      <alignment vertical="center"/>
    </xf>
    <xf numFmtId="0" fontId="24" fillId="4" borderId="40" xfId="0" applyFont="1" applyFill="1" applyBorder="1" applyProtection="1">
      <alignment vertical="center"/>
      <protection locked="0"/>
    </xf>
    <xf numFmtId="0" fontId="15" fillId="0" borderId="41" xfId="0" applyFont="1" applyBorder="1">
      <alignment vertical="center"/>
    </xf>
    <xf numFmtId="0" fontId="24" fillId="4" borderId="41" xfId="0" applyFont="1" applyFill="1" applyBorder="1" applyProtection="1">
      <alignment vertical="center"/>
      <protection locked="0"/>
    </xf>
    <xf numFmtId="0" fontId="12" fillId="0" borderId="6" xfId="0" applyFont="1" applyBorder="1">
      <alignment vertical="center"/>
    </xf>
    <xf numFmtId="0" fontId="24" fillId="4" borderId="6" xfId="0" applyFont="1" applyFill="1" applyBorder="1" applyProtection="1">
      <alignment vertical="center"/>
      <protection locked="0"/>
    </xf>
    <xf numFmtId="0" fontId="15" fillId="0" borderId="6" xfId="0" applyFont="1" applyBorder="1">
      <alignment vertical="center"/>
    </xf>
    <xf numFmtId="0" fontId="13" fillId="0" borderId="33" xfId="0" applyFont="1" applyBorder="1">
      <alignment vertical="center"/>
    </xf>
    <xf numFmtId="0" fontId="15" fillId="0" borderId="43" xfId="0" applyFont="1" applyBorder="1">
      <alignment vertical="center"/>
    </xf>
    <xf numFmtId="0" fontId="16" fillId="0" borderId="9" xfId="0" applyFont="1" applyBorder="1">
      <alignment vertical="center"/>
    </xf>
    <xf numFmtId="0" fontId="12" fillId="0" borderId="44" xfId="0" applyFont="1" applyBorder="1">
      <alignment vertical="center"/>
    </xf>
    <xf numFmtId="0" fontId="15" fillId="0" borderId="0" xfId="0" applyFont="1" applyAlignment="1">
      <alignment vertical="center" wrapText="1"/>
    </xf>
    <xf numFmtId="0" fontId="24" fillId="4" borderId="20" xfId="0" applyFont="1" applyFill="1" applyBorder="1" applyProtection="1">
      <alignment vertical="center"/>
      <protection locked="0"/>
    </xf>
    <xf numFmtId="0" fontId="25" fillId="4" borderId="0" xfId="0" applyFont="1" applyFill="1" applyProtection="1">
      <alignment vertical="center"/>
      <protection locked="0"/>
    </xf>
    <xf numFmtId="0" fontId="26" fillId="4" borderId="0" xfId="0" applyFont="1" applyFill="1" applyProtection="1">
      <alignment vertical="center"/>
      <protection locked="0"/>
    </xf>
    <xf numFmtId="0" fontId="15" fillId="0" borderId="21" xfId="0" applyFont="1" applyBorder="1">
      <alignment vertical="center"/>
    </xf>
    <xf numFmtId="0" fontId="15" fillId="0" borderId="20" xfId="0" applyFont="1" applyBorder="1">
      <alignment vertical="center"/>
    </xf>
    <xf numFmtId="0" fontId="15" fillId="0" borderId="0" xfId="0" applyFont="1" applyAlignment="1">
      <alignment horizontal="center" vertical="center"/>
    </xf>
    <xf numFmtId="0" fontId="16" fillId="0" borderId="15" xfId="0" applyFont="1" applyBorder="1">
      <alignment vertical="center"/>
    </xf>
    <xf numFmtId="0" fontId="12" fillId="0" borderId="16" xfId="0" applyFont="1" applyBorder="1">
      <alignment vertical="center"/>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5" xfId="0" applyFont="1" applyBorder="1" applyAlignment="1">
      <alignment horizontal="left" vertical="center"/>
    </xf>
    <xf numFmtId="0" fontId="15" fillId="0" borderId="35" xfId="0" applyFont="1" applyBorder="1" applyAlignment="1">
      <alignment horizontal="center" vertical="center"/>
    </xf>
    <xf numFmtId="0" fontId="26" fillId="4" borderId="35" xfId="0" applyFont="1" applyFill="1" applyBorder="1" applyAlignment="1" applyProtection="1">
      <alignment horizontal="center" vertical="center"/>
      <protection locked="0"/>
    </xf>
    <xf numFmtId="0" fontId="15" fillId="0" borderId="35" xfId="0" applyFont="1" applyBorder="1" applyAlignment="1">
      <alignment horizontal="left"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center" vertical="center"/>
    </xf>
    <xf numFmtId="49" fontId="8" fillId="0" borderId="0" xfId="0" applyNumberFormat="1" applyFont="1" applyAlignment="1">
      <alignment horizontal="left" vertical="center"/>
    </xf>
    <xf numFmtId="0" fontId="8" fillId="0" borderId="0" xfId="0" applyFont="1" applyAlignment="1">
      <alignment vertical="center" wrapText="1"/>
    </xf>
    <xf numFmtId="0" fontId="30" fillId="0" borderId="0" xfId="0" applyFont="1">
      <alignment vertical="center"/>
    </xf>
    <xf numFmtId="0" fontId="16" fillId="0" borderId="0" xfId="0" applyFont="1" applyAlignment="1">
      <alignment horizontal="center" vertical="top" wrapText="1"/>
    </xf>
    <xf numFmtId="0" fontId="31" fillId="0" borderId="48" xfId="0" applyFont="1" applyBorder="1">
      <alignment vertical="center"/>
    </xf>
    <xf numFmtId="0" fontId="31" fillId="0" borderId="49" xfId="0" applyFont="1" applyBorder="1">
      <alignment vertical="center"/>
    </xf>
    <xf numFmtId="0" fontId="31" fillId="0" borderId="9" xfId="0" applyFont="1" applyBorder="1">
      <alignment vertical="center"/>
    </xf>
    <xf numFmtId="0" fontId="24" fillId="4" borderId="35" xfId="0" applyFont="1" applyFill="1" applyBorder="1" applyProtection="1">
      <alignment vertical="center"/>
      <protection locked="0"/>
    </xf>
    <xf numFmtId="0" fontId="15" fillId="0" borderId="35" xfId="0" applyFont="1" applyBorder="1">
      <alignment vertical="center"/>
    </xf>
    <xf numFmtId="0" fontId="12" fillId="0" borderId="35" xfId="0" applyFont="1" applyBorder="1">
      <alignment vertical="center"/>
    </xf>
    <xf numFmtId="0" fontId="31" fillId="0" borderId="15" xfId="0" applyFont="1" applyBorder="1">
      <alignment vertical="center"/>
    </xf>
    <xf numFmtId="0" fontId="15" fillId="0" borderId="48" xfId="0" applyFont="1" applyBorder="1" applyAlignment="1">
      <alignment horizontal="center" vertical="center"/>
    </xf>
    <xf numFmtId="0" fontId="15" fillId="0" borderId="9" xfId="0" applyFont="1" applyBorder="1">
      <alignment vertical="center"/>
    </xf>
    <xf numFmtId="177" fontId="15" fillId="0" borderId="0" xfId="0" applyNumberFormat="1" applyFont="1" applyAlignment="1">
      <alignment vertical="center" wrapText="1"/>
    </xf>
    <xf numFmtId="0" fontId="16" fillId="0" borderId="16" xfId="0" applyFont="1" applyBorder="1">
      <alignment vertical="center"/>
    </xf>
    <xf numFmtId="0" fontId="17" fillId="0" borderId="0" xfId="0" applyFont="1" applyAlignment="1">
      <alignment vertical="center" wrapText="1"/>
    </xf>
    <xf numFmtId="0" fontId="15" fillId="0" borderId="50" xfId="0" applyFont="1" applyBorder="1" applyAlignment="1">
      <alignment horizontal="center" vertical="center"/>
    </xf>
    <xf numFmtId="0" fontId="15" fillId="0" borderId="24" xfId="0" applyFont="1" applyBorder="1">
      <alignment vertical="center"/>
    </xf>
    <xf numFmtId="177" fontId="15" fillId="0" borderId="24" xfId="0" applyNumberFormat="1" applyFont="1" applyBorder="1" applyAlignment="1">
      <alignment vertical="center" wrapText="1"/>
    </xf>
    <xf numFmtId="0" fontId="12" fillId="0" borderId="24" xfId="0" applyFont="1" applyBorder="1">
      <alignment vertical="center"/>
    </xf>
    <xf numFmtId="0" fontId="16" fillId="0" borderId="24" xfId="0" applyFont="1" applyBorder="1">
      <alignment vertical="center"/>
    </xf>
    <xf numFmtId="0" fontId="16" fillId="0" borderId="51" xfId="0" applyFont="1" applyBorder="1">
      <alignment vertical="center"/>
    </xf>
    <xf numFmtId="0" fontId="31" fillId="0" borderId="5" xfId="0" applyFont="1" applyBorder="1">
      <alignment vertical="center"/>
    </xf>
    <xf numFmtId="0" fontId="15" fillId="0" borderId="5" xfId="0" applyFont="1" applyBorder="1" applyAlignment="1">
      <alignment horizontal="center" vertical="center"/>
    </xf>
    <xf numFmtId="0" fontId="15" fillId="0" borderId="52" xfId="0" applyFont="1" applyBorder="1">
      <alignment vertical="center"/>
    </xf>
    <xf numFmtId="177" fontId="15" fillId="0" borderId="6" xfId="0" applyNumberFormat="1" applyFont="1" applyBorder="1" applyAlignment="1">
      <alignment vertical="center" wrapText="1"/>
    </xf>
    <xf numFmtId="0" fontId="16" fillId="0" borderId="6" xfId="0" applyFont="1" applyBorder="1">
      <alignment vertical="center"/>
    </xf>
    <xf numFmtId="0" fontId="16" fillId="0" borderId="53" xfId="0" applyFont="1" applyBorder="1">
      <alignment vertical="center"/>
    </xf>
    <xf numFmtId="0" fontId="31" fillId="0" borderId="13" xfId="0" applyFont="1" applyBorder="1">
      <alignment vertical="center"/>
    </xf>
    <xf numFmtId="0" fontId="31" fillId="0" borderId="8" xfId="0" applyFont="1" applyBorder="1">
      <alignment vertical="center"/>
    </xf>
    <xf numFmtId="0" fontId="14" fillId="0" borderId="13" xfId="0" applyFont="1" applyBorder="1">
      <alignment vertical="center"/>
    </xf>
    <xf numFmtId="0" fontId="14" fillId="0" borderId="33" xfId="0" applyFont="1" applyBorder="1">
      <alignment vertical="center"/>
    </xf>
    <xf numFmtId="177" fontId="13" fillId="0" borderId="0" xfId="0" applyNumberFormat="1" applyFont="1">
      <alignment vertical="center"/>
    </xf>
    <xf numFmtId="0" fontId="15" fillId="0" borderId="55" xfId="0" applyFont="1" applyBorder="1" applyAlignment="1">
      <alignment horizontal="center" vertical="center"/>
    </xf>
    <xf numFmtId="0" fontId="15" fillId="0" borderId="0" xfId="0" applyFont="1" applyAlignment="1">
      <alignment horizontal="left" vertical="center" wrapText="1"/>
    </xf>
    <xf numFmtId="0" fontId="33" fillId="0" borderId="0" xfId="0" applyFont="1" applyAlignment="1">
      <alignment vertical="center" wrapText="1"/>
    </xf>
    <xf numFmtId="0" fontId="15" fillId="0" borderId="59" xfId="0" applyFont="1" applyBorder="1">
      <alignment vertical="center"/>
    </xf>
    <xf numFmtId="0" fontId="34" fillId="0" borderId="0" xfId="0" applyFont="1" applyAlignment="1">
      <alignment vertical="center" wrapText="1"/>
    </xf>
    <xf numFmtId="0" fontId="34" fillId="0" borderId="21" xfId="0" applyFont="1" applyBorder="1" applyAlignment="1">
      <alignment vertical="center" wrapText="1"/>
    </xf>
    <xf numFmtId="0" fontId="31" fillId="0" borderId="72" xfId="0" applyFont="1" applyBorder="1">
      <alignment vertical="center"/>
    </xf>
    <xf numFmtId="0" fontId="15" fillId="0" borderId="73" xfId="0" applyFont="1" applyBorder="1" applyAlignment="1">
      <alignment horizontal="center" vertical="center"/>
    </xf>
    <xf numFmtId="0" fontId="15" fillId="0" borderId="74" xfId="0" applyFont="1" applyBorder="1" applyAlignment="1">
      <alignment vertical="center" wrapText="1"/>
    </xf>
    <xf numFmtId="0" fontId="16" fillId="0" borderId="7" xfId="0" applyFont="1" applyBorder="1">
      <alignment vertical="center"/>
    </xf>
    <xf numFmtId="0" fontId="35" fillId="0" borderId="9" xfId="0" applyFont="1" applyBorder="1">
      <alignment vertical="center"/>
    </xf>
    <xf numFmtId="0" fontId="16" fillId="0" borderId="39" xfId="0" applyFont="1" applyBorder="1">
      <alignment vertical="center"/>
    </xf>
    <xf numFmtId="0" fontId="36" fillId="0" borderId="35" xfId="0" applyFont="1" applyBorder="1">
      <alignment vertical="center"/>
    </xf>
    <xf numFmtId="0" fontId="24" fillId="4" borderId="78" xfId="0" applyFont="1" applyFill="1" applyBorder="1" applyProtection="1">
      <alignment vertical="center"/>
      <protection locked="0"/>
    </xf>
    <xf numFmtId="0" fontId="32" fillId="0" borderId="79" xfId="0" applyFont="1" applyBorder="1" applyAlignment="1">
      <alignment horizontal="center" vertical="center"/>
    </xf>
    <xf numFmtId="0" fontId="24" fillId="4" borderId="83" xfId="0" applyFont="1" applyFill="1" applyBorder="1" applyProtection="1">
      <alignment vertical="center"/>
      <protection locked="0"/>
    </xf>
    <xf numFmtId="0" fontId="32" fillId="0" borderId="84" xfId="0" applyFont="1" applyBorder="1" applyAlignment="1">
      <alignment horizontal="center" vertical="center"/>
    </xf>
    <xf numFmtId="0" fontId="13" fillId="0" borderId="0" xfId="0" applyFont="1" applyAlignment="1">
      <alignment vertical="top"/>
    </xf>
    <xf numFmtId="0" fontId="37" fillId="4" borderId="69" xfId="0" applyFont="1" applyFill="1" applyBorder="1" applyAlignment="1" applyProtection="1">
      <alignment horizontal="center" vertical="center"/>
      <protection locked="0"/>
    </xf>
    <xf numFmtId="0" fontId="32" fillId="0" borderId="87" xfId="0" applyFont="1" applyBorder="1" applyAlignment="1">
      <alignment horizontal="center" vertical="center"/>
    </xf>
    <xf numFmtId="0" fontId="16" fillId="0" borderId="0" xfId="0" applyFont="1" applyAlignment="1">
      <alignment vertical="center" wrapText="1"/>
    </xf>
    <xf numFmtId="0" fontId="17" fillId="0" borderId="0" xfId="0" applyFont="1" applyAlignment="1">
      <alignment horizontal="left" vertical="center" wrapText="1"/>
    </xf>
    <xf numFmtId="0" fontId="15" fillId="2" borderId="14" xfId="0" applyFont="1" applyFill="1" applyBorder="1">
      <alignment vertical="center"/>
    </xf>
    <xf numFmtId="0" fontId="12" fillId="2" borderId="8" xfId="0" applyFont="1" applyFill="1" applyBorder="1">
      <alignment vertical="center"/>
    </xf>
    <xf numFmtId="0" fontId="12" fillId="2" borderId="13" xfId="0" applyFont="1" applyFill="1" applyBorder="1">
      <alignment vertical="center"/>
    </xf>
    <xf numFmtId="0" fontId="3" fillId="2" borderId="13" xfId="0" applyFont="1" applyFill="1" applyBorder="1">
      <alignment vertical="center"/>
    </xf>
    <xf numFmtId="0" fontId="12" fillId="2" borderId="13" xfId="0" applyFont="1" applyFill="1" applyBorder="1" applyAlignment="1">
      <alignment horizontal="center" vertical="center"/>
    </xf>
    <xf numFmtId="0" fontId="16" fillId="2" borderId="14" xfId="0" applyFont="1" applyFill="1" applyBorder="1">
      <alignment vertical="center"/>
    </xf>
    <xf numFmtId="0" fontId="0" fillId="0" borderId="92" xfId="0" applyBorder="1">
      <alignment vertical="center"/>
    </xf>
    <xf numFmtId="0" fontId="16" fillId="0" borderId="18" xfId="0" applyFont="1" applyBorder="1" applyAlignment="1">
      <alignment horizontal="center" vertical="center" wrapText="1"/>
    </xf>
    <xf numFmtId="0" fontId="16" fillId="0" borderId="18" xfId="0" applyFont="1" applyBorder="1" applyAlignment="1">
      <alignment horizontal="center" vertical="center"/>
    </xf>
    <xf numFmtId="0" fontId="18" fillId="0" borderId="0" xfId="0" applyFont="1" applyAlignment="1">
      <alignment vertical="top" textRotation="255"/>
    </xf>
    <xf numFmtId="0" fontId="12" fillId="0" borderId="92" xfId="0" applyFont="1" applyBorder="1">
      <alignment vertical="center"/>
    </xf>
    <xf numFmtId="0" fontId="15" fillId="2" borderId="24" xfId="0" applyFont="1" applyFill="1" applyBorder="1">
      <alignment vertical="center"/>
    </xf>
    <xf numFmtId="0" fontId="15" fillId="2" borderId="25" xfId="0" applyFont="1" applyFill="1" applyBorder="1">
      <alignment vertical="center"/>
    </xf>
    <xf numFmtId="0" fontId="21" fillId="8" borderId="99" xfId="0" applyFont="1" applyFill="1" applyBorder="1" applyAlignment="1">
      <alignment horizontal="center" vertical="center"/>
    </xf>
    <xf numFmtId="0" fontId="15" fillId="2" borderId="16" xfId="0" applyFont="1" applyFill="1" applyBorder="1">
      <alignment vertical="center"/>
    </xf>
    <xf numFmtId="0" fontId="15" fillId="2" borderId="21" xfId="0" applyFont="1" applyFill="1" applyBorder="1">
      <alignment vertical="center"/>
    </xf>
    <xf numFmtId="177" fontId="16" fillId="2" borderId="102" xfId="0" applyNumberFormat="1" applyFont="1" applyFill="1" applyBorder="1" applyAlignment="1">
      <alignment horizontal="right" vertical="center"/>
    </xf>
    <xf numFmtId="177" fontId="16" fillId="2" borderId="11" xfId="0" applyNumberFormat="1" applyFont="1" applyFill="1" applyBorder="1">
      <alignment vertical="center"/>
    </xf>
    <xf numFmtId="0" fontId="16" fillId="2" borderId="103" xfId="0" applyFont="1" applyFill="1" applyBorder="1">
      <alignment vertical="center"/>
    </xf>
    <xf numFmtId="177" fontId="16" fillId="2" borderId="15" xfId="0" applyNumberFormat="1" applyFont="1" applyFill="1" applyBorder="1" applyAlignment="1">
      <alignment horizontal="right" vertical="center"/>
    </xf>
    <xf numFmtId="177" fontId="16" fillId="2" borderId="0" xfId="0" applyNumberFormat="1" applyFont="1" applyFill="1">
      <alignment vertical="center"/>
    </xf>
    <xf numFmtId="0" fontId="16" fillId="2" borderId="86" xfId="0" applyFont="1" applyFill="1" applyBorder="1">
      <alignment vertical="center"/>
    </xf>
    <xf numFmtId="0" fontId="15" fillId="2" borderId="104" xfId="0" applyFont="1" applyFill="1" applyBorder="1">
      <alignment vertical="center"/>
    </xf>
    <xf numFmtId="0" fontId="15" fillId="2" borderId="29" xfId="0" applyFont="1" applyFill="1" applyBorder="1">
      <alignment vertical="center"/>
    </xf>
    <xf numFmtId="0" fontId="15" fillId="2" borderId="86" xfId="0" applyFont="1" applyFill="1" applyBorder="1">
      <alignment vertical="center"/>
    </xf>
    <xf numFmtId="0" fontId="13" fillId="0" borderId="21" xfId="0" applyFont="1" applyBorder="1">
      <alignment vertical="center"/>
    </xf>
    <xf numFmtId="0" fontId="11" fillId="8" borderId="105" xfId="0" applyFont="1" applyFill="1" applyBorder="1" applyAlignment="1">
      <alignment horizontal="center" vertical="center"/>
    </xf>
    <xf numFmtId="0" fontId="17" fillId="0" borderId="20" xfId="0" applyFont="1" applyBorder="1" applyAlignment="1">
      <alignment vertical="center" textRotation="255"/>
    </xf>
    <xf numFmtId="0" fontId="13" fillId="0" borderId="92" xfId="0" applyFont="1" applyBorder="1">
      <alignment vertical="center"/>
    </xf>
    <xf numFmtId="178" fontId="12" fillId="0" borderId="0" xfId="0" applyNumberFormat="1" applyFont="1">
      <alignment vertical="center"/>
    </xf>
    <xf numFmtId="179" fontId="15" fillId="0" borderId="0" xfId="0" applyNumberFormat="1" applyFont="1">
      <alignment vertical="center"/>
    </xf>
    <xf numFmtId="0" fontId="21" fillId="0" borderId="0" xfId="0" applyFont="1">
      <alignment vertical="center"/>
    </xf>
    <xf numFmtId="0" fontId="28" fillId="2" borderId="106" xfId="0" applyFont="1" applyFill="1" applyBorder="1">
      <alignment vertical="center"/>
    </xf>
    <xf numFmtId="0" fontId="3" fillId="0" borderId="15" xfId="0" applyFont="1" applyBorder="1" applyAlignment="1">
      <alignment horizontal="left" vertical="center"/>
    </xf>
    <xf numFmtId="0" fontId="15" fillId="0" borderId="17" xfId="0" applyFont="1" applyBorder="1">
      <alignment vertical="center"/>
    </xf>
    <xf numFmtId="0" fontId="13" fillId="0" borderId="18" xfId="0" applyFont="1" applyBorder="1">
      <alignment vertical="center"/>
    </xf>
    <xf numFmtId="0" fontId="16" fillId="0" borderId="18" xfId="0" applyFont="1" applyBorder="1">
      <alignment vertical="center"/>
    </xf>
    <xf numFmtId="0" fontId="16" fillId="0" borderId="18" xfId="0" applyFont="1" applyBorder="1" applyAlignment="1">
      <alignment vertical="center" wrapText="1"/>
    </xf>
    <xf numFmtId="0" fontId="12" fillId="0" borderId="19" xfId="0" applyFont="1" applyBorder="1" applyAlignment="1">
      <alignment horizontal="center" vertical="center"/>
    </xf>
    <xf numFmtId="0" fontId="40" fillId="5" borderId="0" xfId="0" applyFont="1" applyFill="1" applyProtection="1">
      <alignment vertical="center"/>
      <protection locked="0"/>
    </xf>
    <xf numFmtId="0" fontId="12" fillId="0" borderId="21" xfId="0" applyFont="1" applyBorder="1" applyAlignment="1">
      <alignment horizontal="center" vertical="center"/>
    </xf>
    <xf numFmtId="0" fontId="40" fillId="5" borderId="0" xfId="0" applyFont="1" applyFill="1" applyAlignment="1" applyProtection="1">
      <alignment vertical="top"/>
      <protection locked="0"/>
    </xf>
    <xf numFmtId="0" fontId="15" fillId="0" borderId="0" xfId="0" applyFont="1" applyAlignment="1">
      <alignment vertical="top"/>
    </xf>
    <xf numFmtId="180" fontId="17" fillId="0" borderId="0" xfId="0" applyNumberFormat="1" applyFont="1">
      <alignment vertical="center"/>
    </xf>
    <xf numFmtId="0" fontId="3" fillId="0" borderId="5" xfId="0" applyFont="1" applyBorder="1" applyAlignment="1">
      <alignment horizontal="left" vertical="center"/>
    </xf>
    <xf numFmtId="0" fontId="15" fillId="0" borderId="27" xfId="0" applyFont="1" applyBorder="1">
      <alignment vertical="center"/>
    </xf>
    <xf numFmtId="0" fontId="40" fillId="5" borderId="28" xfId="0" applyFont="1" applyFill="1" applyBorder="1" applyAlignment="1" applyProtection="1">
      <alignment vertical="top"/>
      <protection locked="0"/>
    </xf>
    <xf numFmtId="0" fontId="16" fillId="2" borderId="28" xfId="0" applyFont="1" applyFill="1" applyBorder="1">
      <alignment vertical="center"/>
    </xf>
    <xf numFmtId="0" fontId="15" fillId="2" borderId="28" xfId="0" applyFont="1" applyFill="1" applyBorder="1" applyAlignment="1">
      <alignment vertical="top"/>
    </xf>
    <xf numFmtId="0" fontId="13" fillId="0" borderId="20" xfId="0" applyFont="1" applyBorder="1">
      <alignment vertical="center"/>
    </xf>
    <xf numFmtId="0" fontId="41" fillId="5" borderId="101" xfId="0" applyFont="1" applyFill="1" applyBorder="1" applyProtection="1">
      <alignment vertical="center"/>
      <protection locked="0"/>
    </xf>
    <xf numFmtId="0" fontId="41" fillId="5" borderId="6" xfId="0" applyFont="1" applyFill="1" applyBorder="1" applyProtection="1">
      <alignment vertical="center"/>
      <protection locked="0"/>
    </xf>
    <xf numFmtId="0" fontId="42" fillId="5" borderId="6" xfId="0" applyFont="1" applyFill="1" applyBorder="1" applyProtection="1">
      <alignment vertical="center"/>
      <protection locked="0"/>
    </xf>
    <xf numFmtId="0" fontId="41" fillId="5" borderId="13" xfId="0" applyFont="1" applyFill="1" applyBorder="1" applyProtection="1">
      <alignment vertical="center"/>
      <protection locked="0"/>
    </xf>
    <xf numFmtId="0" fontId="12" fillId="0" borderId="13" xfId="0" applyFont="1" applyBorder="1" applyAlignment="1">
      <alignment horizontal="right" vertical="center"/>
    </xf>
    <xf numFmtId="0" fontId="0" fillId="0" borderId="42" xfId="0" applyBorder="1">
      <alignment vertical="center"/>
    </xf>
    <xf numFmtId="0" fontId="12" fillId="0" borderId="21" xfId="0" applyFont="1" applyBorder="1">
      <alignment vertical="center"/>
    </xf>
    <xf numFmtId="0" fontId="15" fillId="0" borderId="0" xfId="0" applyFont="1" applyAlignment="1">
      <alignment horizontal="center" vertical="center" wrapText="1"/>
    </xf>
    <xf numFmtId="0" fontId="41" fillId="5" borderId="20" xfId="0" applyFont="1" applyFill="1" applyBorder="1" applyProtection="1">
      <alignment vertical="center"/>
      <protection locked="0"/>
    </xf>
    <xf numFmtId="0" fontId="42" fillId="5" borderId="0" xfId="0" applyFont="1" applyFill="1" applyProtection="1">
      <alignment vertical="center"/>
      <protection locked="0"/>
    </xf>
    <xf numFmtId="0" fontId="43" fillId="5" borderId="0" xfId="0" applyFont="1" applyFill="1" applyProtection="1">
      <alignment vertical="center"/>
      <protection locked="0"/>
    </xf>
    <xf numFmtId="0" fontId="16" fillId="0" borderId="21" xfId="0" applyFont="1" applyBorder="1">
      <alignment vertical="center"/>
    </xf>
    <xf numFmtId="0" fontId="12" fillId="0" borderId="108" xfId="0" applyFont="1" applyBorder="1" applyAlignment="1">
      <alignment horizontal="center" vertical="center"/>
    </xf>
    <xf numFmtId="0" fontId="43" fillId="5" borderId="35" xfId="0" applyFont="1" applyFill="1" applyBorder="1" applyAlignment="1" applyProtection="1">
      <alignment horizontal="center" vertical="center"/>
      <protection locked="0"/>
    </xf>
    <xf numFmtId="0" fontId="30" fillId="0" borderId="0" xfId="0" applyFont="1" applyAlignment="1">
      <alignment vertical="top"/>
    </xf>
    <xf numFmtId="49" fontId="15" fillId="0" borderId="0" xfId="0" applyNumberFormat="1" applyFont="1" applyAlignment="1">
      <alignment horizontal="left" vertical="center"/>
    </xf>
    <xf numFmtId="0" fontId="42" fillId="10" borderId="109" xfId="0" applyFont="1" applyFill="1" applyBorder="1" applyAlignment="1" applyProtection="1">
      <alignment horizontal="center" vertical="center" wrapText="1"/>
      <protection locked="0"/>
    </xf>
    <xf numFmtId="0" fontId="42" fillId="10" borderId="23" xfId="0" applyFont="1" applyFill="1" applyBorder="1" applyAlignment="1" applyProtection="1">
      <alignment horizontal="center" vertical="center" wrapText="1"/>
      <protection locked="0"/>
    </xf>
    <xf numFmtId="0" fontId="42" fillId="10" borderId="110" xfId="0" applyFont="1" applyFill="1" applyBorder="1" applyAlignment="1" applyProtection="1">
      <alignment horizontal="center" vertical="center" wrapText="1"/>
      <protection locked="0"/>
    </xf>
    <xf numFmtId="0" fontId="15" fillId="0" borderId="89" xfId="0" applyFont="1" applyBorder="1">
      <alignment vertical="center"/>
    </xf>
    <xf numFmtId="0" fontId="13" fillId="0" borderId="89" xfId="0" applyFont="1" applyBorder="1">
      <alignment vertical="center"/>
    </xf>
    <xf numFmtId="0" fontId="16" fillId="0" borderId="89" xfId="0" applyFont="1" applyBorder="1">
      <alignment vertical="center"/>
    </xf>
    <xf numFmtId="0" fontId="16" fillId="0" borderId="89" xfId="0" applyFont="1" applyBorder="1" applyAlignment="1">
      <alignment vertical="center" wrapText="1"/>
    </xf>
    <xf numFmtId="0" fontId="16" fillId="2" borderId="89" xfId="0" applyFont="1" applyFill="1" applyBorder="1">
      <alignment vertical="center"/>
    </xf>
    <xf numFmtId="0" fontId="16" fillId="2" borderId="89" xfId="0" applyFont="1" applyFill="1" applyBorder="1" applyAlignment="1">
      <alignment vertical="center" wrapText="1"/>
    </xf>
    <xf numFmtId="0" fontId="16" fillId="2" borderId="90" xfId="0" applyFont="1" applyFill="1" applyBorder="1" applyAlignment="1">
      <alignment vertical="center" wrapText="1"/>
    </xf>
    <xf numFmtId="0" fontId="16" fillId="0" borderId="0" xfId="0" applyFont="1" applyAlignment="1">
      <alignment horizontal="left" vertical="center" wrapText="1"/>
    </xf>
    <xf numFmtId="0" fontId="0" fillId="0" borderId="9" xfId="0" applyBorder="1">
      <alignment vertical="center"/>
    </xf>
    <xf numFmtId="0" fontId="15" fillId="2" borderId="9" xfId="0" applyFont="1" applyFill="1" applyBorder="1">
      <alignment vertical="center"/>
    </xf>
    <xf numFmtId="0" fontId="16" fillId="0" borderId="0" xfId="0" applyFont="1" applyAlignment="1">
      <alignment horizontal="left" vertical="center"/>
    </xf>
    <xf numFmtId="0" fontId="0" fillId="0" borderId="8" xfId="0" applyBorder="1">
      <alignment vertical="center"/>
    </xf>
    <xf numFmtId="0" fontId="32" fillId="0" borderId="9" xfId="0" applyFont="1" applyBorder="1" applyAlignment="1">
      <alignment vertical="center" shrinkToFit="1"/>
    </xf>
    <xf numFmtId="2" fontId="32" fillId="0" borderId="9" xfId="0" applyNumberFormat="1" applyFont="1" applyBorder="1" applyAlignment="1">
      <alignment vertical="center" shrinkToFit="1"/>
    </xf>
    <xf numFmtId="0" fontId="32" fillId="0" borderId="10" xfId="0" applyFont="1" applyBorder="1" applyAlignment="1">
      <alignment vertical="center" shrinkToFit="1"/>
    </xf>
    <xf numFmtId="0" fontId="0" fillId="0" borderId="98" xfId="0" applyBorder="1">
      <alignment vertical="center"/>
    </xf>
    <xf numFmtId="0" fontId="15" fillId="2" borderId="112" xfId="0" applyFont="1" applyFill="1" applyBorder="1">
      <alignment vertical="center"/>
    </xf>
    <xf numFmtId="0" fontId="32" fillId="0" borderId="15" xfId="0" applyFont="1" applyBorder="1" applyAlignment="1">
      <alignment horizontal="right" vertical="center" shrinkToFit="1"/>
    </xf>
    <xf numFmtId="0" fontId="32" fillId="0" borderId="0" xfId="0" applyFont="1" applyAlignment="1">
      <alignment vertical="center" shrinkToFit="1"/>
    </xf>
    <xf numFmtId="0" fontId="32" fillId="0" borderId="16" xfId="0" applyFont="1" applyBorder="1" applyAlignment="1">
      <alignment vertical="center" shrinkToFit="1"/>
    </xf>
    <xf numFmtId="0" fontId="17" fillId="0" borderId="113" xfId="0" applyFont="1" applyBorder="1">
      <alignment vertical="center"/>
    </xf>
    <xf numFmtId="38" fontId="27" fillId="2" borderId="35" xfId="1" applyFont="1" applyFill="1" applyBorder="1" applyAlignment="1" applyProtection="1">
      <alignment vertical="center" shrinkToFit="1"/>
    </xf>
    <xf numFmtId="38" fontId="16" fillId="2" borderId="0" xfId="1" applyFont="1" applyFill="1" applyBorder="1" applyAlignment="1" applyProtection="1">
      <alignment vertical="center" shrinkToFit="1"/>
    </xf>
    <xf numFmtId="38" fontId="27" fillId="0" borderId="5" xfId="1" applyFont="1" applyFill="1" applyBorder="1" applyAlignment="1" applyProtection="1">
      <alignment vertical="center" shrinkToFit="1"/>
    </xf>
    <xf numFmtId="0" fontId="44" fillId="0" borderId="6" xfId="0" applyFont="1" applyBorder="1">
      <alignment vertical="center"/>
    </xf>
    <xf numFmtId="0" fontId="32" fillId="0" borderId="6" xfId="0" applyFont="1" applyBorder="1" applyAlignment="1">
      <alignment horizontal="right" vertical="center" shrinkToFit="1"/>
    </xf>
    <xf numFmtId="0" fontId="32" fillId="0" borderId="7" xfId="0" applyFont="1" applyBorder="1" applyAlignment="1">
      <alignment vertical="center" shrinkToFit="1"/>
    </xf>
    <xf numFmtId="0" fontId="15" fillId="0" borderId="8" xfId="0" applyFont="1" applyBorder="1">
      <alignment vertical="center"/>
    </xf>
    <xf numFmtId="0" fontId="32" fillId="2" borderId="10" xfId="0" applyFont="1" applyFill="1" applyBorder="1" applyAlignment="1">
      <alignment vertical="center" shrinkToFit="1"/>
    </xf>
    <xf numFmtId="0" fontId="32" fillId="2" borderId="112" xfId="0" applyFont="1" applyFill="1" applyBorder="1" applyAlignment="1">
      <alignment vertical="center" shrinkToFit="1"/>
    </xf>
    <xf numFmtId="0" fontId="17" fillId="0" borderId="95" xfId="0" applyFont="1" applyBorder="1">
      <alignment vertical="center"/>
    </xf>
    <xf numFmtId="38" fontId="27" fillId="2" borderId="41" xfId="1" applyFont="1" applyFill="1" applyBorder="1" applyAlignment="1" applyProtection="1">
      <alignment vertical="center" shrinkToFit="1"/>
    </xf>
    <xf numFmtId="38" fontId="16" fillId="2" borderId="6" xfId="1" applyFont="1" applyFill="1" applyBorder="1" applyAlignment="1" applyProtection="1">
      <alignment vertical="center" shrinkToFit="1"/>
    </xf>
    <xf numFmtId="0" fontId="21" fillId="0" borderId="18" xfId="0" applyFont="1" applyBorder="1">
      <alignment vertical="center"/>
    </xf>
    <xf numFmtId="0" fontId="32" fillId="0" borderId="0" xfId="0" applyFont="1" applyAlignment="1">
      <alignment vertical="center" textRotation="255" shrinkToFit="1"/>
    </xf>
    <xf numFmtId="0" fontId="45" fillId="0" borderId="40" xfId="0" applyFont="1" applyBorder="1">
      <alignment vertical="center"/>
    </xf>
    <xf numFmtId="0" fontId="46" fillId="6" borderId="6" xfId="0" applyFont="1" applyFill="1" applyBorder="1" applyProtection="1">
      <alignment vertical="center"/>
      <protection locked="0"/>
    </xf>
    <xf numFmtId="0" fontId="12" fillId="0" borderId="18" xfId="0" applyFont="1" applyBorder="1">
      <alignment vertical="center"/>
    </xf>
    <xf numFmtId="0" fontId="12" fillId="0" borderId="19" xfId="0" applyFont="1" applyBorder="1">
      <alignment vertical="center"/>
    </xf>
    <xf numFmtId="0" fontId="46" fillId="6" borderId="13" xfId="0" applyFont="1" applyFill="1" applyBorder="1" applyProtection="1">
      <alignment vertical="center"/>
      <protection locked="0"/>
    </xf>
    <xf numFmtId="0" fontId="47" fillId="6" borderId="6" xfId="0" applyFont="1" applyFill="1" applyBorder="1" applyProtection="1">
      <alignment vertical="center"/>
      <protection locked="0"/>
    </xf>
    <xf numFmtId="0" fontId="12" fillId="0" borderId="6" xfId="0" applyFont="1" applyBorder="1" applyAlignment="1">
      <alignment horizontal="right" vertical="center"/>
    </xf>
    <xf numFmtId="0" fontId="12" fillId="0" borderId="33" xfId="0" applyFont="1" applyBorder="1">
      <alignment vertical="center"/>
    </xf>
    <xf numFmtId="0" fontId="46" fillId="6" borderId="20" xfId="0" applyFont="1" applyFill="1" applyBorder="1" applyProtection="1">
      <alignment vertical="center"/>
      <protection locked="0"/>
    </xf>
    <xf numFmtId="0" fontId="46" fillId="6" borderId="0" xfId="0" applyFont="1" applyFill="1" applyProtection="1">
      <alignment vertical="center"/>
      <protection locked="0"/>
    </xf>
    <xf numFmtId="0" fontId="48" fillId="6" borderId="0" xfId="0" applyFont="1" applyFill="1" applyProtection="1">
      <alignment vertical="center"/>
      <protection locked="0"/>
    </xf>
    <xf numFmtId="0" fontId="15" fillId="0" borderId="6" xfId="0" applyFont="1" applyBorder="1" applyAlignment="1">
      <alignment horizontal="left" vertical="center"/>
    </xf>
    <xf numFmtId="0" fontId="48" fillId="6" borderId="35" xfId="0" applyFont="1" applyFill="1" applyBorder="1" applyAlignment="1" applyProtection="1">
      <alignment horizontal="center" vertical="center"/>
      <protection locked="0"/>
    </xf>
    <xf numFmtId="49" fontId="16" fillId="0" borderId="0" xfId="0" applyNumberFormat="1" applyFont="1">
      <alignment vertical="center"/>
    </xf>
    <xf numFmtId="49" fontId="16" fillId="0" borderId="0" xfId="0" applyNumberFormat="1" applyFont="1" applyAlignment="1">
      <alignment horizontal="center" vertical="top"/>
    </xf>
    <xf numFmtId="49" fontId="15" fillId="0" borderId="6" xfId="0" applyNumberFormat="1" applyFont="1" applyBorder="1" applyAlignment="1">
      <alignment horizontal="left" vertical="center" wrapText="1"/>
    </xf>
    <xf numFmtId="0" fontId="49" fillId="3" borderId="109" xfId="0" applyFont="1" applyFill="1" applyBorder="1" applyAlignment="1" applyProtection="1">
      <alignment horizontal="center" vertical="center" wrapText="1"/>
      <protection locked="0"/>
    </xf>
    <xf numFmtId="0" fontId="49" fillId="3" borderId="23" xfId="0" applyFont="1" applyFill="1" applyBorder="1" applyAlignment="1" applyProtection="1">
      <alignment horizontal="center" vertical="center" wrapText="1"/>
      <protection locked="0"/>
    </xf>
    <xf numFmtId="0" fontId="16" fillId="2" borderId="25" xfId="0" applyFont="1" applyFill="1" applyBorder="1" applyAlignment="1">
      <alignment vertical="center" wrapText="1"/>
    </xf>
    <xf numFmtId="0" fontId="49" fillId="3" borderId="117" xfId="0" applyFont="1" applyFill="1" applyBorder="1" applyAlignment="1" applyProtection="1">
      <alignment horizontal="center" vertical="center" wrapText="1"/>
      <protection locked="0"/>
    </xf>
    <xf numFmtId="0" fontId="16" fillId="2" borderId="77" xfId="0" applyFont="1" applyFill="1" applyBorder="1" applyAlignment="1">
      <alignment vertical="center" wrapText="1"/>
    </xf>
    <xf numFmtId="0" fontId="49" fillId="3" borderId="118" xfId="0" applyFont="1" applyFill="1" applyBorder="1" applyAlignment="1" applyProtection="1">
      <alignment horizontal="center" vertical="center" wrapText="1"/>
      <protection locked="0"/>
    </xf>
    <xf numFmtId="0" fontId="16" fillId="2" borderId="119" xfId="0" applyFont="1" applyFill="1" applyBorder="1" applyAlignment="1">
      <alignment vertical="center" wrapText="1"/>
    </xf>
    <xf numFmtId="0" fontId="49" fillId="3" borderId="102" xfId="0" applyFont="1" applyFill="1" applyBorder="1" applyAlignment="1" applyProtection="1">
      <alignment horizontal="center" vertical="center" wrapText="1"/>
      <protection locked="0"/>
    </xf>
    <xf numFmtId="0" fontId="16" fillId="2" borderId="86" xfId="0" applyFont="1" applyFill="1" applyBorder="1" applyAlignment="1">
      <alignment vertical="center" wrapText="1"/>
    </xf>
    <xf numFmtId="0" fontId="49" fillId="3" borderId="120" xfId="0" applyFont="1" applyFill="1" applyBorder="1" applyAlignment="1" applyProtection="1">
      <alignment horizontal="center" vertical="center" wrapText="1"/>
      <protection locked="0"/>
    </xf>
    <xf numFmtId="0" fontId="16" fillId="2" borderId="106" xfId="0" applyFont="1" applyFill="1" applyBorder="1" applyAlignment="1">
      <alignment vertical="center" wrapText="1"/>
    </xf>
    <xf numFmtId="0" fontId="16" fillId="2" borderId="21" xfId="0" applyFont="1" applyFill="1" applyBorder="1" applyAlignment="1">
      <alignment vertical="center" wrapText="1"/>
    </xf>
    <xf numFmtId="0" fontId="49" fillId="3" borderId="110" xfId="0" applyFont="1" applyFill="1" applyBorder="1" applyAlignment="1" applyProtection="1">
      <alignment horizontal="center" vertical="center" wrapText="1"/>
      <protection locked="0"/>
    </xf>
    <xf numFmtId="0" fontId="16" fillId="2" borderId="29" xfId="0" applyFont="1" applyFill="1" applyBorder="1" applyAlignment="1">
      <alignment vertical="center" wrapText="1"/>
    </xf>
    <xf numFmtId="49" fontId="15" fillId="0" borderId="0" xfId="0" applyNumberFormat="1" applyFont="1" applyAlignment="1">
      <alignment horizontal="left" vertical="center" wrapText="1"/>
    </xf>
    <xf numFmtId="49" fontId="3" fillId="0" borderId="0" xfId="0" applyNumberFormat="1" applyFont="1">
      <alignment vertical="center"/>
    </xf>
    <xf numFmtId="0" fontId="50" fillId="0" borderId="0" xfId="0" applyFont="1" applyAlignment="1">
      <alignment vertical="center" wrapText="1"/>
    </xf>
    <xf numFmtId="0" fontId="21" fillId="8" borderId="22" xfId="0" applyFont="1" applyFill="1" applyBorder="1">
      <alignment vertical="center"/>
    </xf>
    <xf numFmtId="0" fontId="51" fillId="3" borderId="109" xfId="0" applyFont="1" applyFill="1" applyBorder="1" applyAlignment="1" applyProtection="1">
      <alignment vertical="center" wrapText="1"/>
      <protection locked="0"/>
    </xf>
    <xf numFmtId="0" fontId="15" fillId="2" borderId="81" xfId="0" applyFont="1" applyFill="1" applyBorder="1">
      <alignment vertical="center"/>
    </xf>
    <xf numFmtId="0" fontId="3" fillId="2" borderId="81" xfId="0" applyFont="1" applyFill="1" applyBorder="1">
      <alignment vertical="center"/>
    </xf>
    <xf numFmtId="0" fontId="3" fillId="2" borderId="121" xfId="0" applyFont="1" applyFill="1" applyBorder="1">
      <alignment vertical="center"/>
    </xf>
    <xf numFmtId="0" fontId="51" fillId="3" borderId="23" xfId="0" applyFont="1" applyFill="1" applyBorder="1" applyAlignment="1" applyProtection="1">
      <alignment vertical="center" wrapText="1"/>
      <protection locked="0"/>
    </xf>
    <xf numFmtId="0" fontId="3" fillId="2" borderId="24" xfId="0" applyFont="1" applyFill="1" applyBorder="1">
      <alignment vertical="center"/>
    </xf>
    <xf numFmtId="0" fontId="3" fillId="2" borderId="51" xfId="0" applyFont="1" applyFill="1" applyBorder="1">
      <alignment vertical="center"/>
    </xf>
    <xf numFmtId="0" fontId="51" fillId="3" borderId="110" xfId="0" applyFont="1" applyFill="1" applyBorder="1" applyAlignment="1" applyProtection="1">
      <alignment vertical="center" wrapText="1"/>
      <protection locked="0"/>
    </xf>
    <xf numFmtId="0" fontId="15" fillId="2" borderId="89" xfId="0" applyFont="1" applyFill="1" applyBorder="1">
      <alignment vertical="center"/>
    </xf>
    <xf numFmtId="0" fontId="50" fillId="2" borderId="89" xfId="0" applyFont="1" applyFill="1" applyBorder="1" applyAlignment="1">
      <alignment vertical="center" wrapText="1"/>
    </xf>
    <xf numFmtId="0" fontId="50" fillId="2" borderId="123" xfId="0" applyFont="1" applyFill="1" applyBorder="1" applyAlignment="1">
      <alignment vertical="center" wrapText="1"/>
    </xf>
    <xf numFmtId="0" fontId="16" fillId="0" borderId="0" xfId="0" applyFont="1" applyAlignment="1">
      <alignment horizontal="left" vertical="top"/>
    </xf>
    <xf numFmtId="0" fontId="16" fillId="0" borderId="0" xfId="0" applyFont="1" applyAlignment="1">
      <alignment horizontal="right" vertical="top" wrapText="1"/>
    </xf>
    <xf numFmtId="0" fontId="50" fillId="0" borderId="17" xfId="0" applyFont="1" applyBorder="1" applyAlignment="1">
      <alignment vertical="center" wrapText="1"/>
    </xf>
    <xf numFmtId="0" fontId="50" fillId="0" borderId="18" xfId="0" applyFont="1" applyBorder="1" applyAlignment="1">
      <alignment vertical="center" wrapText="1"/>
    </xf>
    <xf numFmtId="0" fontId="50" fillId="0" borderId="19" xfId="0" applyFont="1" applyBorder="1" applyAlignment="1">
      <alignment vertical="center" wrapText="1"/>
    </xf>
    <xf numFmtId="0" fontId="50" fillId="0" borderId="20" xfId="0" applyFont="1" applyBorder="1" applyAlignment="1">
      <alignment vertical="center" wrapText="1"/>
    </xf>
    <xf numFmtId="0" fontId="50" fillId="0" borderId="21" xfId="0" applyFont="1" applyBorder="1" applyAlignment="1">
      <alignment vertical="center" wrapText="1"/>
    </xf>
    <xf numFmtId="0" fontId="50" fillId="0" borderId="20" xfId="0" applyFont="1" applyBorder="1">
      <alignment vertical="center"/>
    </xf>
    <xf numFmtId="0" fontId="50" fillId="0" borderId="0" xfId="0" applyFont="1">
      <alignment vertical="center"/>
    </xf>
    <xf numFmtId="0" fontId="52" fillId="0" borderId="0" xfId="0" applyFont="1">
      <alignment vertical="center"/>
    </xf>
    <xf numFmtId="0" fontId="53" fillId="0" borderId="0" xfId="0" applyFont="1">
      <alignment vertical="center"/>
    </xf>
    <xf numFmtId="0" fontId="54" fillId="0" borderId="27" xfId="0" applyFont="1" applyBorder="1">
      <alignment vertical="center"/>
    </xf>
    <xf numFmtId="0" fontId="52" fillId="0" borderId="28" xfId="0" applyFont="1" applyBorder="1">
      <alignment vertical="center"/>
    </xf>
    <xf numFmtId="0" fontId="54" fillId="0" borderId="28" xfId="0" applyFont="1" applyBorder="1">
      <alignment vertical="center"/>
    </xf>
    <xf numFmtId="0" fontId="54" fillId="0" borderId="28" xfId="0" applyFont="1" applyBorder="1" applyAlignment="1">
      <alignment horizontal="center" vertical="center"/>
    </xf>
    <xf numFmtId="0" fontId="55" fillId="0" borderId="28" xfId="0" applyFont="1" applyBorder="1" applyAlignment="1">
      <alignment vertical="center" shrinkToFit="1"/>
    </xf>
    <xf numFmtId="0" fontId="52" fillId="0" borderId="28" xfId="0" applyFont="1" applyBorder="1" applyAlignment="1">
      <alignment horizontal="center" vertical="center"/>
    </xf>
    <xf numFmtId="0" fontId="52" fillId="0" borderId="29" xfId="0" applyFont="1" applyBorder="1">
      <alignment vertical="center"/>
    </xf>
    <xf numFmtId="0" fontId="54" fillId="0" borderId="0" xfId="0" applyFont="1">
      <alignment vertical="center"/>
    </xf>
    <xf numFmtId="0" fontId="54" fillId="0" borderId="0" xfId="0" applyFont="1" applyAlignment="1">
      <alignment horizontal="center" vertical="center"/>
    </xf>
    <xf numFmtId="0" fontId="55" fillId="0" borderId="0" xfId="0" applyFont="1" applyAlignment="1">
      <alignment vertical="center" shrinkToFit="1"/>
    </xf>
    <xf numFmtId="0" fontId="52" fillId="0" borderId="0" xfId="0" applyFont="1" applyAlignment="1">
      <alignment horizontal="center" vertical="center"/>
    </xf>
    <xf numFmtId="0" fontId="56" fillId="0" borderId="0" xfId="0" applyFont="1">
      <alignment vertical="center"/>
    </xf>
    <xf numFmtId="0" fontId="57" fillId="0" borderId="0" xfId="0" applyFont="1">
      <alignment vertical="center"/>
    </xf>
    <xf numFmtId="0" fontId="18" fillId="0" borderId="125" xfId="0" quotePrefix="1" applyFont="1" applyBorder="1" applyAlignment="1">
      <alignment horizontal="center" vertical="center"/>
    </xf>
    <xf numFmtId="0" fontId="20" fillId="8" borderId="1" xfId="0" applyFont="1" applyFill="1" applyBorder="1" applyAlignment="1">
      <alignment horizontal="center" vertical="center"/>
    </xf>
    <xf numFmtId="0" fontId="18" fillId="0" borderId="127" xfId="0" quotePrefix="1" applyFont="1" applyBorder="1" applyAlignment="1">
      <alignment horizontal="center" vertical="center"/>
    </xf>
    <xf numFmtId="0" fontId="18" fillId="0" borderId="128" xfId="0" quotePrefix="1" applyFont="1" applyBorder="1" applyAlignment="1">
      <alignment horizontal="center" vertical="center"/>
    </xf>
    <xf numFmtId="0" fontId="0" fillId="0" borderId="129" xfId="0" applyBorder="1">
      <alignment vertical="center"/>
    </xf>
    <xf numFmtId="0" fontId="18" fillId="0" borderId="74" xfId="0" applyFont="1" applyBorder="1">
      <alignment vertical="center"/>
    </xf>
    <xf numFmtId="0" fontId="18" fillId="0" borderId="53" xfId="0" applyFont="1" applyBorder="1">
      <alignment vertical="center"/>
    </xf>
    <xf numFmtId="0" fontId="13" fillId="7" borderId="1" xfId="0" applyFont="1" applyFill="1" applyBorder="1" applyAlignment="1">
      <alignment horizontal="center" vertical="center"/>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50" xfId="0" quotePrefix="1" applyFont="1" applyBorder="1" applyAlignment="1">
      <alignment horizontal="center" vertical="center"/>
    </xf>
    <xf numFmtId="0" fontId="18" fillId="0" borderId="50" xfId="0" applyFont="1" applyBorder="1" applyAlignment="1">
      <alignment horizontal="center" vertical="center"/>
    </xf>
    <xf numFmtId="0" fontId="18" fillId="0" borderId="24" xfId="0" applyFont="1" applyBorder="1" applyAlignment="1">
      <alignment horizontal="left" vertical="center"/>
    </xf>
    <xf numFmtId="0" fontId="18" fillId="0" borderId="51" xfId="0" applyFont="1" applyBorder="1" applyAlignment="1">
      <alignment horizontal="left" vertical="center"/>
    </xf>
    <xf numFmtId="0" fontId="18" fillId="0" borderId="74" xfId="0" applyFont="1" applyBorder="1" applyAlignment="1">
      <alignment horizontal="left" vertical="center"/>
    </xf>
    <xf numFmtId="0" fontId="18" fillId="0" borderId="53" xfId="0" applyFont="1" applyBorder="1" applyAlignment="1">
      <alignment horizontal="left" vertical="center"/>
    </xf>
    <xf numFmtId="0" fontId="18" fillId="0" borderId="48" xfId="0" quotePrefix="1" applyFont="1" applyBorder="1" applyAlignment="1">
      <alignment horizontal="center" vertical="center"/>
    </xf>
    <xf numFmtId="0" fontId="18" fillId="0" borderId="55" xfId="0" applyFont="1" applyBorder="1" applyAlignment="1">
      <alignment horizontal="center" vertical="center"/>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24" xfId="0" applyFont="1" applyBorder="1" applyAlignment="1">
      <alignment vertical="center" wrapText="1"/>
    </xf>
    <xf numFmtId="0" fontId="18" fillId="0" borderId="51" xfId="0" applyFont="1" applyBorder="1" applyAlignment="1">
      <alignment vertical="center" wrapText="1"/>
    </xf>
    <xf numFmtId="0" fontId="18" fillId="0" borderId="125" xfId="0" quotePrefix="1" applyFont="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4" xfId="0" applyFont="1" applyBorder="1" applyAlignment="1">
      <alignment horizontal="left" vertical="center" wrapText="1"/>
    </xf>
    <xf numFmtId="0" fontId="18" fillId="0" borderId="51" xfId="0" applyFont="1" applyBorder="1" applyAlignment="1">
      <alignment horizontal="left" vertical="center" wrapText="1"/>
    </xf>
    <xf numFmtId="0" fontId="18" fillId="0" borderId="55" xfId="0" quotePrefix="1" applyFont="1" applyBorder="1" applyAlignment="1">
      <alignment horizontal="center" vertical="center"/>
    </xf>
    <xf numFmtId="0" fontId="18" fillId="0" borderId="127" xfId="0" applyFont="1" applyBorder="1" applyAlignment="1">
      <alignment horizontal="center" vertical="center"/>
    </xf>
    <xf numFmtId="0" fontId="18" fillId="0" borderId="74" xfId="0" applyFont="1" applyBorder="1" applyAlignment="1">
      <alignment horizontal="left" vertical="center" wrapText="1"/>
    </xf>
    <xf numFmtId="0" fontId="18" fillId="0" borderId="53" xfId="0" applyFont="1" applyBorder="1" applyAlignment="1">
      <alignment horizontal="left" vertical="center" wrapText="1"/>
    </xf>
    <xf numFmtId="0" fontId="18" fillId="0" borderId="126" xfId="0" applyFont="1" applyBorder="1" applyAlignment="1">
      <alignment horizontal="left" vertical="center"/>
    </xf>
    <xf numFmtId="0" fontId="18" fillId="0" borderId="85" xfId="0" applyFont="1" applyBorder="1" applyAlignment="1">
      <alignment horizontal="left" vertical="center"/>
    </xf>
    <xf numFmtId="0" fontId="18" fillId="0" borderId="52" xfId="0" applyFont="1" applyBorder="1" applyAlignment="1">
      <alignment horizontal="left" vertical="center"/>
    </xf>
    <xf numFmtId="0" fontId="50" fillId="0" borderId="0" xfId="0" applyFont="1" applyAlignment="1">
      <alignment horizontal="center" vertical="center" wrapText="1"/>
    </xf>
    <xf numFmtId="0" fontId="14" fillId="0" borderId="0" xfId="0" applyFont="1" applyAlignment="1">
      <alignment horizontal="center" vertical="center"/>
    </xf>
    <xf numFmtId="0" fontId="50" fillId="3" borderId="0" xfId="0" applyFont="1" applyFill="1" applyAlignment="1" applyProtection="1">
      <alignment vertical="center" shrinkToFit="1"/>
      <protection locked="0"/>
    </xf>
    <xf numFmtId="0" fontId="14" fillId="0" borderId="0" xfId="0" applyFont="1" applyAlignment="1">
      <alignment horizontal="center" vertical="center" shrinkToFit="1"/>
    </xf>
    <xf numFmtId="0" fontId="53" fillId="0" borderId="0" xfId="0" applyFont="1" applyAlignment="1">
      <alignment horizontal="center" vertical="center"/>
    </xf>
    <xf numFmtId="0" fontId="53" fillId="0" borderId="21" xfId="0" applyFont="1" applyBorder="1" applyAlignment="1">
      <alignment horizontal="center" vertical="center"/>
    </xf>
    <xf numFmtId="0" fontId="50" fillId="0" borderId="0" xfId="0" applyFont="1" applyAlignment="1">
      <alignment horizontal="left" vertical="center" wrapText="1"/>
    </xf>
    <xf numFmtId="0" fontId="50"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50" fillId="0" borderId="0" xfId="0" applyFont="1" applyAlignment="1">
      <alignment horizontal="center" vertical="center"/>
    </xf>
    <xf numFmtId="0" fontId="50" fillId="0" borderId="0" xfId="0" applyFont="1" applyAlignment="1">
      <alignment vertical="center" shrinkToFit="1"/>
    </xf>
    <xf numFmtId="0" fontId="50" fillId="0" borderId="21" xfId="0" applyFont="1" applyBorder="1" applyAlignment="1">
      <alignment vertical="center" shrinkToFit="1"/>
    </xf>
    <xf numFmtId="0" fontId="15" fillId="2" borderId="24" xfId="0" applyFont="1" applyFill="1" applyBorder="1" applyAlignment="1">
      <alignment vertical="center" wrapText="1"/>
    </xf>
    <xf numFmtId="0" fontId="15" fillId="2" borderId="51" xfId="0" applyFont="1" applyFill="1" applyBorder="1" applyAlignment="1">
      <alignment vertical="center" wrapText="1"/>
    </xf>
    <xf numFmtId="0" fontId="15" fillId="0" borderId="96"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9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24" xfId="0" applyFont="1" applyBorder="1" applyAlignment="1">
      <alignment horizontal="center"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0" fontId="16" fillId="0" borderId="0" xfId="0" applyFont="1" applyAlignment="1">
      <alignment horizontal="left" vertical="center" wrapText="1"/>
    </xf>
    <xf numFmtId="0" fontId="15" fillId="0" borderId="122"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2" borderId="24" xfId="0" applyFont="1" applyFill="1" applyBorder="1" applyAlignment="1">
      <alignment horizontal="left" vertical="center" wrapText="1"/>
    </xf>
    <xf numFmtId="0" fontId="15" fillId="2" borderId="51" xfId="0" applyFont="1" applyFill="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44" xfId="0" applyFont="1" applyBorder="1" applyAlignment="1">
      <alignment horizontal="left" vertical="center" wrapText="1"/>
    </xf>
    <xf numFmtId="0" fontId="15" fillId="0" borderId="15" xfId="0" applyFont="1" applyBorder="1" applyAlignment="1">
      <alignment horizontal="left" vertical="center" wrapText="1"/>
    </xf>
    <xf numFmtId="0" fontId="15" fillId="0" borderId="0" xfId="0" applyFont="1" applyAlignment="1">
      <alignment horizontal="left" vertical="center" wrapText="1"/>
    </xf>
    <xf numFmtId="0" fontId="15" fillId="0" borderId="21"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108" xfId="0" applyFont="1" applyBorder="1" applyAlignment="1">
      <alignment horizontal="left" vertical="center" wrapText="1"/>
    </xf>
    <xf numFmtId="0" fontId="16" fillId="2" borderId="3" xfId="0" applyFont="1" applyFill="1" applyBorder="1" applyAlignment="1">
      <alignment horizontal="left" vertical="center" wrapText="1"/>
    </xf>
    <xf numFmtId="0" fontId="16" fillId="2" borderId="119"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89" xfId="0" applyFont="1" applyFill="1" applyBorder="1" applyAlignment="1">
      <alignment horizontal="left" vertical="center" wrapText="1"/>
    </xf>
    <xf numFmtId="0" fontId="14" fillId="7" borderId="8"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5" fillId="7" borderId="71" xfId="0" applyFont="1" applyFill="1" applyBorder="1" applyAlignment="1">
      <alignment horizontal="center" vertical="center"/>
    </xf>
    <xf numFmtId="0" fontId="15" fillId="7" borderId="46" xfId="0" applyFont="1" applyFill="1" applyBorder="1" applyAlignment="1">
      <alignment horizontal="center" vertical="center"/>
    </xf>
    <xf numFmtId="0" fontId="16" fillId="2" borderId="74" xfId="0" applyFont="1" applyFill="1" applyBorder="1" applyAlignment="1">
      <alignment horizontal="left" vertical="center" wrapText="1"/>
    </xf>
    <xf numFmtId="0" fontId="16" fillId="2" borderId="106" xfId="0" applyFont="1" applyFill="1" applyBorder="1" applyAlignment="1">
      <alignment horizontal="left" vertical="center" wrapText="1"/>
    </xf>
    <xf numFmtId="0" fontId="16" fillId="2" borderId="3" xfId="0" applyFont="1" applyFill="1" applyBorder="1" applyAlignment="1">
      <alignment vertical="center" wrapText="1"/>
    </xf>
    <xf numFmtId="0" fontId="16" fillId="2" borderId="24" xfId="0" applyFont="1" applyFill="1" applyBorder="1" applyAlignment="1">
      <alignment vertical="center" wrapText="1"/>
    </xf>
    <xf numFmtId="0" fontId="16" fillId="0" borderId="0" xfId="0" applyFont="1" applyAlignment="1">
      <alignment horizontal="left" vertical="top" wrapText="1"/>
    </xf>
    <xf numFmtId="49" fontId="15" fillId="7" borderId="12" xfId="0" applyNumberFormat="1" applyFont="1" applyFill="1" applyBorder="1" applyAlignment="1">
      <alignment horizontal="center" vertical="center" wrapText="1"/>
    </xf>
    <xf numFmtId="49" fontId="15" fillId="7" borderId="13" xfId="0" applyNumberFormat="1" applyFont="1" applyFill="1" applyBorder="1" applyAlignment="1">
      <alignment horizontal="center" vertical="center" wrapText="1"/>
    </xf>
    <xf numFmtId="49" fontId="15" fillId="7" borderId="14" xfId="0" applyNumberFormat="1" applyFont="1" applyFill="1" applyBorder="1" applyAlignment="1">
      <alignment horizontal="center" vertical="center" wrapText="1"/>
    </xf>
    <xf numFmtId="49" fontId="15" fillId="7" borderId="71" xfId="0" applyNumberFormat="1" applyFont="1" applyFill="1" applyBorder="1" applyAlignment="1">
      <alignment horizontal="center" vertical="center" wrapText="1"/>
    </xf>
    <xf numFmtId="49" fontId="15" fillId="7" borderId="46" xfId="0" applyNumberFormat="1" applyFont="1" applyFill="1" applyBorder="1" applyAlignment="1">
      <alignment horizontal="center" vertical="center" wrapText="1"/>
    </xf>
    <xf numFmtId="49" fontId="15" fillId="7" borderId="47" xfId="0" applyNumberFormat="1" applyFont="1" applyFill="1" applyBorder="1" applyAlignment="1">
      <alignment horizontal="center" vertical="center" wrapText="1"/>
    </xf>
    <xf numFmtId="0" fontId="16" fillId="2" borderId="81" xfId="0" applyFont="1" applyFill="1" applyBorder="1" applyAlignment="1">
      <alignment horizontal="left" vertical="center" wrapText="1"/>
    </xf>
    <xf numFmtId="0" fontId="16" fillId="2" borderId="82" xfId="0" applyFont="1" applyFill="1" applyBorder="1" applyAlignment="1">
      <alignment horizontal="left" vertical="center" wrapText="1"/>
    </xf>
    <xf numFmtId="0" fontId="16" fillId="2" borderId="74" xfId="0" applyFont="1" applyFill="1" applyBorder="1" applyAlignment="1">
      <alignment vertical="center" wrapText="1"/>
    </xf>
    <xf numFmtId="0" fontId="12" fillId="6" borderId="13" xfId="0" applyFont="1" applyFill="1" applyBorder="1" applyAlignment="1" applyProtection="1">
      <alignment horizontal="center" vertical="center" shrinkToFit="1"/>
      <protection locked="0"/>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1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6" borderId="0" xfId="0" applyFont="1" applyFill="1" applyAlignment="1" applyProtection="1">
      <alignment horizontal="center" vertical="center" shrinkToFit="1"/>
      <protection locked="0"/>
    </xf>
    <xf numFmtId="0" fontId="16" fillId="6" borderId="114" xfId="0" applyFont="1" applyFill="1" applyBorder="1" applyAlignment="1" applyProtection="1">
      <alignment horizontal="left" vertical="center" wrapText="1" shrinkToFit="1"/>
      <protection locked="0"/>
    </xf>
    <xf numFmtId="0" fontId="16" fillId="6" borderId="115" xfId="0" applyFont="1" applyFill="1" applyBorder="1" applyAlignment="1" applyProtection="1">
      <alignment horizontal="left" vertical="center" wrapText="1" shrinkToFit="1"/>
      <protection locked="0"/>
    </xf>
    <xf numFmtId="0" fontId="16" fillId="6" borderId="116" xfId="0" applyFont="1" applyFill="1" applyBorder="1" applyAlignment="1" applyProtection="1">
      <alignment horizontal="left" vertical="center" wrapText="1" shrinkToFit="1"/>
      <protection locked="0"/>
    </xf>
    <xf numFmtId="0" fontId="15" fillId="0" borderId="39"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6" borderId="35" xfId="0" applyFont="1" applyFill="1" applyBorder="1" applyAlignment="1" applyProtection="1">
      <alignment horizontal="center" vertical="center"/>
      <protection locked="0"/>
    </xf>
    <xf numFmtId="0" fontId="15" fillId="0" borderId="44" xfId="0" applyFont="1" applyBorder="1" applyAlignment="1">
      <alignment horizontal="center" vertical="center" wrapText="1"/>
    </xf>
    <xf numFmtId="0" fontId="15" fillId="0" borderId="108" xfId="0" applyFont="1" applyBorder="1" applyAlignment="1">
      <alignment horizontal="center" vertical="center" wrapText="1"/>
    </xf>
    <xf numFmtId="0" fontId="16" fillId="0" borderId="101" xfId="0" applyFont="1" applyBorder="1" applyAlignment="1">
      <alignment horizontal="center" vertical="center" wrapText="1"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41"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shrinkToFit="1"/>
    </xf>
    <xf numFmtId="38" fontId="15" fillId="2" borderId="41" xfId="1" applyFont="1" applyFill="1" applyBorder="1" applyAlignment="1" applyProtection="1">
      <alignment horizontal="center" vertical="center" shrinkToFit="1"/>
    </xf>
    <xf numFmtId="2" fontId="32" fillId="0" borderId="6" xfId="0" applyNumberFormat="1" applyFont="1" applyBorder="1" applyAlignment="1">
      <alignment horizontal="center" vertical="center" shrinkToFit="1"/>
    </xf>
    <xf numFmtId="0" fontId="15" fillId="0" borderId="12" xfId="0" applyFont="1" applyBorder="1" applyAlignment="1">
      <alignment horizontal="center" vertical="center" wrapText="1"/>
    </xf>
    <xf numFmtId="0" fontId="12" fillId="6" borderId="41" xfId="0" applyFont="1" applyFill="1" applyBorder="1" applyAlignment="1" applyProtection="1">
      <alignment horizontal="center" vertical="center"/>
      <protection locked="0"/>
    </xf>
    <xf numFmtId="0" fontId="12" fillId="0" borderId="41" xfId="0" applyFont="1" applyBorder="1" applyAlignment="1">
      <alignment horizontal="center" vertical="center"/>
    </xf>
    <xf numFmtId="0" fontId="32" fillId="0" borderId="0" xfId="0" applyFont="1" applyAlignment="1">
      <alignment horizontal="center" vertical="center" textRotation="255" shrinkToFit="1"/>
    </xf>
    <xf numFmtId="38" fontId="15" fillId="2" borderId="35" xfId="1" applyFont="1" applyFill="1" applyBorder="1" applyAlignment="1" applyProtection="1">
      <alignment horizontal="center" vertical="center" shrinkToFit="1"/>
    </xf>
    <xf numFmtId="0" fontId="18" fillId="7" borderId="8" xfId="0" applyFont="1" applyFill="1" applyBorder="1" applyAlignment="1">
      <alignment horizontal="center" vertical="center" textRotation="255" wrapText="1"/>
    </xf>
    <xf numFmtId="0" fontId="18" fillId="7" borderId="10" xfId="0" applyFont="1" applyFill="1" applyBorder="1" applyAlignment="1">
      <alignment horizontal="center" vertical="center" textRotation="255"/>
    </xf>
    <xf numFmtId="0" fontId="18" fillId="7" borderId="15" xfId="0" applyFont="1" applyFill="1" applyBorder="1" applyAlignment="1">
      <alignment horizontal="center" vertical="center" textRotation="255"/>
    </xf>
    <xf numFmtId="0" fontId="18" fillId="7" borderId="16" xfId="0" applyFont="1" applyFill="1" applyBorder="1" applyAlignment="1">
      <alignment horizontal="center" vertical="center" textRotation="255"/>
    </xf>
    <xf numFmtId="0" fontId="18" fillId="7" borderId="5" xfId="0" applyFont="1" applyFill="1" applyBorder="1" applyAlignment="1">
      <alignment horizontal="center" vertical="center" textRotation="255"/>
    </xf>
    <xf numFmtId="0" fontId="18" fillId="7" borderId="7" xfId="0" applyFont="1" applyFill="1" applyBorder="1" applyAlignment="1">
      <alignment horizontal="center" vertical="center" textRotation="255"/>
    </xf>
    <xf numFmtId="38" fontId="12" fillId="6" borderId="40" xfId="0" applyNumberFormat="1" applyFont="1" applyFill="1" applyBorder="1" applyAlignment="1" applyProtection="1">
      <alignment horizontal="center" vertical="center" shrinkToFit="1"/>
      <protection locked="0"/>
    </xf>
    <xf numFmtId="38" fontId="12" fillId="6" borderId="41" xfId="0" applyNumberFormat="1" applyFont="1" applyFill="1" applyBorder="1" applyAlignment="1" applyProtection="1">
      <alignment horizontal="center" vertical="center" shrinkToFit="1"/>
      <protection locked="0"/>
    </xf>
    <xf numFmtId="38" fontId="12" fillId="6" borderId="42" xfId="0"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0" fontId="15" fillId="0" borderId="76" xfId="0" applyFont="1" applyBorder="1" applyAlignment="1">
      <alignment horizontal="left" vertical="center" wrapText="1"/>
    </xf>
    <xf numFmtId="38" fontId="12" fillId="6" borderId="45" xfId="0" applyNumberFormat="1" applyFont="1" applyFill="1" applyBorder="1" applyAlignment="1" applyProtection="1">
      <alignment horizontal="center" vertical="center" shrinkToFit="1"/>
      <protection locked="0"/>
    </xf>
    <xf numFmtId="38" fontId="12" fillId="6" borderId="46" xfId="0" applyNumberFormat="1" applyFont="1" applyFill="1" applyBorder="1" applyAlignment="1" applyProtection="1">
      <alignment horizontal="center" vertical="center" shrinkToFit="1"/>
      <protection locked="0"/>
    </xf>
    <xf numFmtId="38" fontId="12" fillId="6" borderId="47" xfId="0" applyNumberFormat="1" applyFont="1" applyFill="1" applyBorder="1" applyAlignment="1" applyProtection="1">
      <alignment horizontal="center" vertical="center" shrinkToFit="1"/>
      <protection locked="0"/>
    </xf>
    <xf numFmtId="2" fontId="15" fillId="0" borderId="39" xfId="0" applyNumberFormat="1" applyFont="1" applyBorder="1" applyAlignment="1">
      <alignment horizontal="center" vertical="center" shrinkToFit="1"/>
    </xf>
    <xf numFmtId="2" fontId="15" fillId="0" borderId="35" xfId="0" applyNumberFormat="1" applyFont="1" applyBorder="1" applyAlignment="1">
      <alignment horizontal="center" vertical="center" shrinkToFit="1"/>
    </xf>
    <xf numFmtId="2" fontId="15" fillId="0" borderId="36" xfId="0" applyNumberFormat="1" applyFont="1" applyBorder="1" applyAlignment="1">
      <alignment horizontal="center" vertical="center" shrinkToFit="1"/>
    </xf>
    <xf numFmtId="0" fontId="17" fillId="0" borderId="0" xfId="0" applyFont="1" applyAlignment="1">
      <alignment horizontal="left" vertical="center" wrapText="1"/>
    </xf>
    <xf numFmtId="177" fontId="12" fillId="2" borderId="8" xfId="0" applyNumberFormat="1" applyFont="1" applyFill="1" applyBorder="1">
      <alignment vertical="center"/>
    </xf>
    <xf numFmtId="177" fontId="12" fillId="2" borderId="9" xfId="0" applyNumberFormat="1" applyFont="1" applyFill="1" applyBorder="1">
      <alignment vertical="center"/>
    </xf>
    <xf numFmtId="0" fontId="15" fillId="0" borderId="1" xfId="0" applyFont="1" applyBorder="1" applyAlignment="1">
      <alignment horizontal="left" vertical="center"/>
    </xf>
    <xf numFmtId="0" fontId="15" fillId="0" borderId="111" xfId="0" applyFont="1" applyBorder="1" applyAlignment="1">
      <alignment horizontal="left" vertical="center"/>
    </xf>
    <xf numFmtId="0" fontId="18" fillId="7" borderId="8" xfId="0" applyFont="1" applyFill="1" applyBorder="1" applyAlignment="1">
      <alignment horizontal="center" vertical="center" textRotation="255"/>
    </xf>
    <xf numFmtId="0" fontId="15" fillId="0" borderId="10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81" xfId="0" applyFont="1" applyBorder="1" applyAlignment="1">
      <alignment horizontal="left" vertical="center"/>
    </xf>
    <xf numFmtId="0" fontId="15" fillId="0" borderId="82" xfId="0" applyFont="1" applyBorder="1" applyAlignment="1">
      <alignment horizontal="left" vertical="center"/>
    </xf>
    <xf numFmtId="0" fontId="15" fillId="0" borderId="11" xfId="0" applyFont="1" applyBorder="1" applyAlignment="1">
      <alignment horizontal="left" vertical="center" wrapText="1"/>
    </xf>
    <xf numFmtId="0" fontId="15" fillId="0" borderId="86" xfId="0" applyFont="1" applyBorder="1" applyAlignment="1">
      <alignment horizontal="left" vertical="center" wrapText="1"/>
    </xf>
    <xf numFmtId="0" fontId="15" fillId="0" borderId="98"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5" borderId="89" xfId="0" applyFont="1" applyFill="1" applyBorder="1" applyAlignment="1" applyProtection="1">
      <alignment horizontal="center" vertical="center" shrinkToFit="1"/>
      <protection locked="0"/>
    </xf>
    <xf numFmtId="0" fontId="12" fillId="5" borderId="13" xfId="0" applyFont="1" applyFill="1" applyBorder="1" applyAlignment="1" applyProtection="1">
      <alignment horizontal="center" vertical="center" shrinkToFit="1"/>
      <protection locked="0"/>
    </xf>
    <xf numFmtId="0" fontId="16" fillId="5" borderId="0" xfId="0" applyFont="1" applyFill="1" applyAlignment="1" applyProtection="1">
      <alignment horizontal="center" vertical="center" shrinkToFit="1"/>
      <protection locked="0"/>
    </xf>
    <xf numFmtId="0" fontId="15" fillId="0" borderId="20" xfId="0" applyFont="1" applyBorder="1" applyAlignment="1">
      <alignment horizontal="left" vertical="center" wrapText="1"/>
    </xf>
    <xf numFmtId="0" fontId="15" fillId="0" borderId="0" xfId="0" applyFont="1" applyAlignment="1">
      <alignment horizontal="left" vertical="center"/>
    </xf>
    <xf numFmtId="0" fontId="15" fillId="0" borderId="21" xfId="0" applyFont="1" applyBorder="1" applyAlignment="1">
      <alignment horizontal="left" vertical="center"/>
    </xf>
    <xf numFmtId="0" fontId="28" fillId="5" borderId="45" xfId="0" applyFont="1" applyFill="1" applyBorder="1" applyAlignment="1" applyProtection="1">
      <alignment horizontal="left" vertical="center" wrapText="1" shrinkToFit="1"/>
      <protection locked="0"/>
    </xf>
    <xf numFmtId="0" fontId="28" fillId="5" borderId="46" xfId="0" applyFont="1" applyFill="1" applyBorder="1" applyAlignment="1" applyProtection="1">
      <alignment horizontal="left" vertical="center" wrapText="1" shrinkToFit="1"/>
      <protection locked="0"/>
    </xf>
    <xf numFmtId="0" fontId="28" fillId="5" borderId="47" xfId="0" applyFont="1" applyFill="1" applyBorder="1" applyAlignment="1" applyProtection="1">
      <alignment horizontal="left" vertical="center" wrapText="1" shrinkToFit="1"/>
      <protection locked="0"/>
    </xf>
    <xf numFmtId="0" fontId="15" fillId="5" borderId="35" xfId="0" applyFont="1" applyFill="1" applyBorder="1" applyAlignment="1" applyProtection="1">
      <alignment horizontal="center" vertical="center"/>
      <protection locked="0"/>
    </xf>
    <xf numFmtId="0" fontId="16" fillId="5" borderId="101" xfId="0" applyFont="1" applyFill="1" applyBorder="1" applyAlignment="1" applyProtection="1">
      <alignment horizontal="left" vertical="center" wrapText="1" shrinkToFit="1"/>
      <protection locked="0"/>
    </xf>
    <xf numFmtId="0" fontId="16" fillId="5" borderId="6" xfId="0" applyFont="1" applyFill="1" applyBorder="1" applyAlignment="1" applyProtection="1">
      <alignment horizontal="left" vertical="center" wrapText="1" shrinkToFit="1"/>
      <protection locked="0"/>
    </xf>
    <xf numFmtId="0" fontId="16" fillId="5" borderId="41" xfId="0" applyFont="1" applyFill="1" applyBorder="1" applyAlignment="1" applyProtection="1">
      <alignment horizontal="left" vertical="center" wrapText="1" shrinkToFit="1"/>
      <protection locked="0"/>
    </xf>
    <xf numFmtId="0" fontId="16" fillId="5" borderId="19" xfId="0" applyFont="1" applyFill="1" applyBorder="1" applyAlignment="1" applyProtection="1">
      <alignment horizontal="left" vertical="center" wrapText="1" shrinkToFit="1"/>
      <protection locked="0"/>
    </xf>
    <xf numFmtId="0" fontId="15" fillId="0" borderId="34"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14" xfId="0" applyFont="1" applyBorder="1" applyAlignment="1">
      <alignment horizontal="left" vertical="center" shrinkToFit="1"/>
    </xf>
    <xf numFmtId="0" fontId="12" fillId="5" borderId="12" xfId="0" applyFont="1" applyFill="1" applyBorder="1" applyAlignment="1" applyProtection="1">
      <alignment horizontal="left" vertical="center" shrinkToFit="1"/>
      <protection locked="0"/>
    </xf>
    <xf numFmtId="0" fontId="12" fillId="5" borderId="13" xfId="0" applyFont="1" applyFill="1" applyBorder="1" applyAlignment="1" applyProtection="1">
      <alignment horizontal="left" vertical="center" shrinkToFit="1"/>
      <protection locked="0"/>
    </xf>
    <xf numFmtId="0" fontId="12" fillId="5" borderId="9" xfId="0" applyFont="1" applyFill="1" applyBorder="1" applyAlignment="1" applyProtection="1">
      <alignment horizontal="left" vertical="center" shrinkToFit="1"/>
      <protection locked="0"/>
    </xf>
    <xf numFmtId="0" fontId="12" fillId="5" borderId="33" xfId="0" applyFont="1" applyFill="1" applyBorder="1" applyAlignment="1" applyProtection="1">
      <alignment horizontal="left" vertical="center" shrinkToFit="1"/>
      <protection locked="0"/>
    </xf>
    <xf numFmtId="0" fontId="15" fillId="0" borderId="13" xfId="0" applyFont="1" applyBorder="1" applyAlignment="1">
      <alignment horizontal="center" vertical="center"/>
    </xf>
    <xf numFmtId="0" fontId="16" fillId="0" borderId="0" xfId="0" applyFont="1" applyAlignment="1">
      <alignment vertical="center" wrapText="1"/>
    </xf>
    <xf numFmtId="0" fontId="15" fillId="5" borderId="28" xfId="0" applyFont="1" applyFill="1" applyBorder="1" applyAlignment="1" applyProtection="1">
      <alignment horizontal="left" vertical="center" shrinkToFit="1"/>
      <protection locked="0"/>
    </xf>
    <xf numFmtId="0" fontId="15" fillId="10" borderId="41" xfId="0" applyFont="1" applyFill="1" applyBorder="1" applyAlignment="1" applyProtection="1">
      <alignment horizontal="center" vertical="center"/>
      <protection locked="0"/>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38" fontId="12" fillId="5" borderId="97" xfId="1" applyFont="1" applyFill="1" applyBorder="1" applyAlignment="1" applyProtection="1">
      <alignment vertical="center"/>
      <protection locked="0"/>
    </xf>
    <xf numFmtId="38" fontId="12" fillId="5" borderId="1" xfId="1" applyFont="1" applyFill="1" applyBorder="1" applyAlignment="1" applyProtection="1">
      <alignment vertical="center"/>
      <protection locked="0"/>
    </xf>
    <xf numFmtId="0" fontId="18" fillId="0" borderId="15" xfId="0" applyFont="1" applyBorder="1" applyAlignment="1">
      <alignment horizontal="left" vertical="center" wrapText="1"/>
    </xf>
    <xf numFmtId="0" fontId="18" fillId="0" borderId="0" xfId="0" applyFont="1" applyAlignment="1">
      <alignment horizontal="left" vertical="center" wrapText="1"/>
    </xf>
    <xf numFmtId="0" fontId="11" fillId="8" borderId="99" xfId="0" applyFont="1" applyFill="1" applyBorder="1" applyAlignment="1">
      <alignment horizontal="center" vertical="center"/>
    </xf>
    <xf numFmtId="0" fontId="11" fillId="8" borderId="107" xfId="0" applyFont="1" applyFill="1" applyBorder="1" applyAlignment="1">
      <alignment horizontal="center" vertical="center"/>
    </xf>
    <xf numFmtId="0" fontId="17" fillId="0" borderId="20" xfId="0" applyFont="1" applyBorder="1" applyAlignment="1">
      <alignment horizontal="center" vertical="center" textRotation="255"/>
    </xf>
    <xf numFmtId="0" fontId="18" fillId="0" borderId="98" xfId="0" applyFont="1" applyBorder="1" applyAlignment="1">
      <alignment horizontal="left" vertical="center" wrapText="1"/>
    </xf>
    <xf numFmtId="0" fontId="18" fillId="0" borderId="76" xfId="0" applyFont="1" applyBorder="1" applyAlignment="1">
      <alignment horizontal="left" vertical="center" wrapText="1"/>
    </xf>
    <xf numFmtId="38" fontId="12" fillId="0" borderId="34" xfId="1" applyFont="1" applyFill="1" applyBorder="1" applyAlignment="1" applyProtection="1">
      <alignment horizontal="right" vertical="center"/>
    </xf>
    <xf numFmtId="38" fontId="12" fillId="0" borderId="13" xfId="1" applyFont="1" applyFill="1" applyBorder="1" applyAlignment="1" applyProtection="1">
      <alignment horizontal="right" vertical="center"/>
    </xf>
    <xf numFmtId="0" fontId="15" fillId="2" borderId="96" xfId="0" applyFont="1" applyFill="1" applyBorder="1" applyAlignment="1">
      <alignment horizontal="left" vertical="center" wrapText="1"/>
    </xf>
    <xf numFmtId="177" fontId="16" fillId="2" borderId="11" xfId="0" applyNumberFormat="1" applyFont="1" applyFill="1" applyBorder="1" applyAlignment="1">
      <alignment vertical="center" shrinkToFit="1"/>
    </xf>
    <xf numFmtId="177" fontId="16" fillId="2" borderId="0" xfId="0" applyNumberFormat="1" applyFont="1" applyFill="1" applyAlignment="1">
      <alignment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38" fontId="12" fillId="5" borderId="8" xfId="1" applyFont="1" applyFill="1" applyBorder="1" applyAlignment="1" applyProtection="1">
      <alignment vertical="center"/>
      <protection locked="0"/>
    </xf>
    <xf numFmtId="38" fontId="12" fillId="5" borderId="9" xfId="1" applyFont="1" applyFill="1" applyBorder="1" applyAlignment="1" applyProtection="1">
      <alignment vertical="center"/>
      <protection locked="0"/>
    </xf>
    <xf numFmtId="38" fontId="12" fillId="5" borderId="10" xfId="1" applyFont="1" applyFill="1" applyBorder="1" applyAlignment="1" applyProtection="1">
      <alignment vertical="center"/>
      <protection locked="0"/>
    </xf>
    <xf numFmtId="38" fontId="12" fillId="5" borderId="71" xfId="1" applyFont="1" applyFill="1" applyBorder="1" applyAlignment="1" applyProtection="1">
      <alignment horizontal="right" vertical="center"/>
      <protection locked="0"/>
    </xf>
    <xf numFmtId="38" fontId="12" fillId="5" borderId="46" xfId="1" applyFont="1" applyFill="1" applyBorder="1" applyAlignment="1" applyProtection="1">
      <alignment horizontal="right" vertical="center"/>
      <protection locked="0"/>
    </xf>
    <xf numFmtId="38" fontId="12" fillId="5" borderId="91" xfId="1" applyFont="1" applyFill="1" applyBorder="1" applyAlignment="1" applyProtection="1">
      <alignment horizontal="right" vertical="center"/>
      <protection locked="0"/>
    </xf>
    <xf numFmtId="0" fontId="17" fillId="0" borderId="20" xfId="0" applyFont="1" applyBorder="1" applyAlignment="1">
      <alignment horizontal="center" vertical="top" textRotation="255"/>
    </xf>
    <xf numFmtId="0" fontId="15" fillId="2" borderId="100" xfId="0" applyFont="1" applyFill="1" applyBorder="1" applyAlignment="1">
      <alignment horizontal="left" vertical="center" wrapText="1"/>
    </xf>
    <xf numFmtId="0" fontId="15" fillId="2" borderId="11" xfId="0" applyFont="1" applyFill="1" applyBorder="1" applyAlignment="1">
      <alignment horizontal="left" vertical="center" wrapText="1"/>
    </xf>
    <xf numFmtId="38" fontId="12" fillId="2" borderId="20" xfId="1" applyFont="1" applyFill="1" applyBorder="1" applyAlignment="1" applyProtection="1">
      <alignment vertical="center"/>
    </xf>
    <xf numFmtId="38" fontId="12" fillId="2" borderId="0" xfId="1" applyFont="1" applyFill="1" applyBorder="1" applyAlignment="1" applyProtection="1">
      <alignment vertical="center"/>
    </xf>
    <xf numFmtId="38" fontId="12" fillId="2" borderId="15" xfId="1" applyFont="1" applyFill="1" applyBorder="1" applyAlignment="1" applyProtection="1">
      <alignment vertical="center"/>
    </xf>
    <xf numFmtId="0" fontId="15" fillId="2" borderId="98" xfId="0" applyFont="1" applyFill="1" applyBorder="1" applyAlignment="1">
      <alignment horizontal="left" vertical="center" wrapText="1"/>
    </xf>
    <xf numFmtId="0" fontId="15" fillId="2" borderId="76" xfId="0" applyFont="1" applyFill="1" applyBorder="1" applyAlignment="1">
      <alignment horizontal="left" vertical="center" wrapText="1"/>
    </xf>
    <xf numFmtId="0" fontId="15" fillId="2" borderId="77" xfId="0" applyFont="1" applyFill="1" applyBorder="1" applyAlignment="1">
      <alignment horizontal="left" vertical="center" wrapText="1"/>
    </xf>
    <xf numFmtId="0" fontId="15" fillId="2" borderId="86" xfId="0" applyFont="1" applyFill="1" applyBorder="1" applyAlignment="1">
      <alignment horizontal="left" vertical="center" wrapText="1"/>
    </xf>
    <xf numFmtId="178" fontId="12" fillId="5" borderId="43" xfId="0" applyNumberFormat="1" applyFont="1" applyFill="1" applyBorder="1" applyAlignment="1" applyProtection="1">
      <alignment horizontal="right" vertical="center"/>
      <protection locked="0"/>
    </xf>
    <xf numFmtId="178" fontId="12" fillId="5" borderId="9" xfId="0" applyNumberFormat="1" applyFont="1" applyFill="1" applyBorder="1" applyAlignment="1" applyProtection="1">
      <alignment horizontal="right" vertical="center"/>
      <protection locked="0"/>
    </xf>
    <xf numFmtId="178" fontId="12" fillId="5" borderId="10" xfId="0" applyNumberFormat="1" applyFont="1" applyFill="1" applyBorder="1" applyAlignment="1" applyProtection="1">
      <alignment horizontal="right" vertical="center"/>
      <protection locked="0"/>
    </xf>
    <xf numFmtId="178" fontId="12" fillId="5" borderId="101" xfId="0" applyNumberFormat="1" applyFont="1" applyFill="1" applyBorder="1" applyAlignment="1" applyProtection="1">
      <alignment horizontal="right" vertical="center"/>
      <protection locked="0"/>
    </xf>
    <xf numFmtId="178" fontId="12" fillId="5" borderId="6" xfId="0" applyNumberFormat="1" applyFont="1" applyFill="1" applyBorder="1" applyAlignment="1" applyProtection="1">
      <alignment horizontal="right" vertical="center"/>
      <protection locked="0"/>
    </xf>
    <xf numFmtId="178" fontId="12" fillId="5" borderId="7" xfId="0" applyNumberFormat="1" applyFont="1" applyFill="1" applyBorder="1" applyAlignment="1" applyProtection="1">
      <alignment horizontal="right" vertical="center"/>
      <protection locked="0"/>
    </xf>
    <xf numFmtId="0" fontId="15" fillId="2" borderId="68" xfId="0" applyFont="1" applyFill="1" applyBorder="1" applyAlignment="1">
      <alignment horizontal="center" vertical="center"/>
    </xf>
    <xf numFmtId="0" fontId="15" fillId="2" borderId="54" xfId="0" applyFont="1" applyFill="1" applyBorder="1" applyAlignment="1">
      <alignment horizontal="center" vertical="center"/>
    </xf>
    <xf numFmtId="178" fontId="12" fillId="5" borderId="8" xfId="0" applyNumberFormat="1" applyFont="1" applyFill="1" applyBorder="1" applyAlignment="1" applyProtection="1">
      <alignment horizontal="right" vertical="center"/>
      <protection locked="0"/>
    </xf>
    <xf numFmtId="178" fontId="12" fillId="5" borderId="5" xfId="0" applyNumberFormat="1" applyFont="1" applyFill="1" applyBorder="1" applyAlignment="1" applyProtection="1">
      <alignment horizontal="right" vertical="center"/>
      <protection locked="0"/>
    </xf>
    <xf numFmtId="0" fontId="15" fillId="0" borderId="68" xfId="0" applyFont="1" applyBorder="1" applyAlignment="1">
      <alignment horizontal="center" vertical="center"/>
    </xf>
    <xf numFmtId="0" fontId="15" fillId="0" borderId="54"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177" fontId="39" fillId="9" borderId="93" xfId="0" applyNumberFormat="1" applyFont="1" applyFill="1" applyBorder="1" applyAlignment="1" applyProtection="1">
      <alignment horizontal="center" vertical="center"/>
      <protection locked="0"/>
    </xf>
    <xf numFmtId="177" fontId="39" fillId="9" borderId="94" xfId="0" applyNumberFormat="1" applyFont="1" applyFill="1" applyBorder="1" applyAlignment="1" applyProtection="1">
      <alignment horizontal="center" vertical="center"/>
      <protection locked="0"/>
    </xf>
    <xf numFmtId="177" fontId="39" fillId="9" borderId="95" xfId="0" applyNumberFormat="1" applyFont="1" applyFill="1" applyBorder="1" applyAlignment="1" applyProtection="1">
      <alignment horizontal="center" vertical="center"/>
      <protection locked="0"/>
    </xf>
    <xf numFmtId="0" fontId="15" fillId="2" borderId="96" xfId="0" applyFont="1" applyFill="1" applyBorder="1" applyAlignment="1">
      <alignment horizontal="left" vertical="center"/>
    </xf>
    <xf numFmtId="0" fontId="15" fillId="2" borderId="24" xfId="0" applyFont="1" applyFill="1" applyBorder="1" applyAlignment="1">
      <alignment horizontal="left" vertical="center"/>
    </xf>
    <xf numFmtId="178" fontId="12" fillId="5" borderId="97" xfId="0" applyNumberFormat="1" applyFont="1" applyFill="1" applyBorder="1" applyProtection="1">
      <alignment vertical="center"/>
      <protection locked="0"/>
    </xf>
    <xf numFmtId="178" fontId="12" fillId="5" borderId="1" xfId="0" applyNumberFormat="1" applyFont="1" applyFill="1" applyBorder="1" applyProtection="1">
      <alignment vertical="center"/>
      <protection locked="0"/>
    </xf>
    <xf numFmtId="0" fontId="17" fillId="0" borderId="20" xfId="0" applyFont="1" applyBorder="1" applyAlignment="1">
      <alignment horizontal="center" textRotation="255"/>
    </xf>
    <xf numFmtId="0" fontId="16" fillId="0" borderId="9" xfId="0" applyFont="1" applyBorder="1" applyAlignment="1">
      <alignment vertical="center" wrapText="1"/>
    </xf>
    <xf numFmtId="0" fontId="17" fillId="0" borderId="0" xfId="0" applyFont="1" applyAlignment="1">
      <alignment horizontal="left" vertical="center"/>
    </xf>
    <xf numFmtId="0" fontId="17" fillId="0" borderId="0" xfId="0" applyFont="1" applyAlignment="1">
      <alignment horizontal="left" vertical="top" wrapText="1"/>
    </xf>
    <xf numFmtId="177" fontId="12" fillId="2" borderId="12" xfId="0" applyNumberFormat="1" applyFont="1" applyFill="1" applyBorder="1">
      <alignment vertical="center"/>
    </xf>
    <xf numFmtId="177" fontId="12" fillId="2" borderId="13" xfId="0" applyNumberFormat="1" applyFont="1" applyFill="1" applyBorder="1">
      <alignment vertical="center"/>
    </xf>
    <xf numFmtId="0" fontId="15" fillId="7" borderId="15"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16" xfId="0" applyFont="1" applyFill="1" applyBorder="1" applyAlignment="1">
      <alignment horizontal="center" vertical="center" wrapText="1"/>
    </xf>
    <xf numFmtId="0" fontId="15" fillId="7" borderId="91" xfId="0" applyFont="1" applyFill="1" applyBorder="1" applyAlignment="1">
      <alignment horizontal="center" vertical="center"/>
    </xf>
    <xf numFmtId="0" fontId="12" fillId="0" borderId="54" xfId="0" applyFont="1" applyBorder="1" applyAlignment="1">
      <alignment horizontal="center" vertical="center"/>
    </xf>
    <xf numFmtId="0" fontId="12" fillId="0" borderId="57" xfId="0" applyFont="1" applyBorder="1" applyAlignment="1">
      <alignment horizontal="center" vertical="center"/>
    </xf>
    <xf numFmtId="0" fontId="12" fillId="0" borderId="68" xfId="0" applyFont="1" applyBorder="1" applyAlignment="1">
      <alignment horizontal="center" vertical="center"/>
    </xf>
    <xf numFmtId="0" fontId="15" fillId="0" borderId="49" xfId="0" applyFont="1" applyBorder="1" applyAlignment="1">
      <alignment horizontal="left" vertical="center" wrapText="1"/>
    </xf>
    <xf numFmtId="0" fontId="15" fillId="0" borderId="16" xfId="0" applyFont="1" applyBorder="1" applyAlignment="1">
      <alignment horizontal="left" vertical="center" wrapText="1"/>
    </xf>
    <xf numFmtId="0" fontId="15" fillId="0" borderId="58" xfId="0" applyFont="1" applyBorder="1" applyAlignment="1">
      <alignment horizontal="center" vertical="center"/>
    </xf>
    <xf numFmtId="0" fontId="15" fillId="0" borderId="63" xfId="0" applyFont="1" applyBorder="1" applyAlignment="1">
      <alignment horizontal="center" vertical="center"/>
    </xf>
    <xf numFmtId="0" fontId="15" fillId="0" borderId="55" xfId="0" applyFont="1" applyBorder="1" applyAlignment="1">
      <alignment horizontal="center" vertical="center"/>
    </xf>
    <xf numFmtId="0" fontId="15" fillId="0" borderId="75" xfId="0" applyFont="1" applyBorder="1" applyAlignment="1">
      <alignment horizontal="left" vertical="center" wrapText="1"/>
    </xf>
    <xf numFmtId="0" fontId="15" fillId="0" borderId="77" xfId="0" applyFont="1" applyBorder="1" applyAlignment="1">
      <alignment horizontal="left" vertical="center" wrapText="1"/>
    </xf>
    <xf numFmtId="0" fontId="15" fillId="0" borderId="59" xfId="0" applyFont="1" applyBorder="1" applyAlignment="1">
      <alignment horizontal="left" vertical="center" wrapText="1"/>
    </xf>
    <xf numFmtId="0" fontId="15" fillId="0" borderId="56" xfId="0" applyFont="1" applyBorder="1" applyAlignment="1">
      <alignment horizontal="left" vertical="center" wrapText="1"/>
    </xf>
    <xf numFmtId="0" fontId="16" fillId="0" borderId="80" xfId="0" applyFont="1" applyBorder="1" applyAlignment="1">
      <alignment vertical="center" wrapText="1"/>
    </xf>
    <xf numFmtId="0" fontId="16" fillId="0" borderId="81" xfId="0" applyFont="1" applyBorder="1" applyAlignment="1">
      <alignment vertical="center" wrapText="1"/>
    </xf>
    <xf numFmtId="0" fontId="16" fillId="0" borderId="82" xfId="0" applyFont="1" applyBorder="1" applyAlignment="1">
      <alignment vertical="center" wrapText="1"/>
    </xf>
    <xf numFmtId="0" fontId="16" fillId="0" borderId="85"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88" xfId="0" applyFont="1" applyBorder="1" applyAlignment="1">
      <alignment horizontal="left" vertical="center" wrapText="1"/>
    </xf>
    <xf numFmtId="0" fontId="16" fillId="0" borderId="89" xfId="0" applyFont="1" applyBorder="1" applyAlignment="1">
      <alignment horizontal="left" vertical="center" wrapText="1"/>
    </xf>
    <xf numFmtId="0" fontId="16" fillId="0" borderId="90" xfId="0" applyFont="1" applyBorder="1" applyAlignment="1">
      <alignment horizontal="left" vertical="center" wrapText="1"/>
    </xf>
    <xf numFmtId="0" fontId="32" fillId="0" borderId="61" xfId="0" applyFont="1" applyBorder="1" applyAlignment="1">
      <alignment horizontal="center" vertical="center"/>
    </xf>
    <xf numFmtId="0" fontId="32" fillId="0" borderId="65" xfId="0" applyFont="1" applyBorder="1" applyAlignment="1">
      <alignment horizontal="center" vertical="center"/>
    </xf>
    <xf numFmtId="0" fontId="32" fillId="0" borderId="56" xfId="0" applyFont="1" applyBorder="1" applyAlignment="1">
      <alignment horizontal="center" vertical="center"/>
    </xf>
    <xf numFmtId="0" fontId="15" fillId="0" borderId="62"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59" xfId="0" applyFont="1" applyBorder="1" applyAlignment="1">
      <alignment vertical="center" wrapText="1"/>
    </xf>
    <xf numFmtId="0" fontId="15" fillId="0" borderId="0" xfId="0" applyFont="1" applyAlignment="1">
      <alignment vertical="center" wrapText="1"/>
    </xf>
    <xf numFmtId="0" fontId="15" fillId="0" borderId="21" xfId="0" applyFont="1" applyBorder="1" applyAlignment="1">
      <alignment vertical="center" wrapText="1"/>
    </xf>
    <xf numFmtId="0" fontId="12" fillId="4" borderId="12" xfId="0" applyFont="1" applyFill="1" applyBorder="1" applyAlignment="1" applyProtection="1">
      <alignment horizontal="left" vertical="center" wrapText="1" shrinkToFit="1"/>
      <protection locked="0"/>
    </xf>
    <xf numFmtId="0" fontId="12" fillId="4" borderId="13" xfId="0" applyFont="1" applyFill="1" applyBorder="1" applyAlignment="1" applyProtection="1">
      <alignment horizontal="left" vertical="center" wrapText="1" shrinkToFit="1"/>
      <protection locked="0"/>
    </xf>
    <xf numFmtId="0" fontId="12" fillId="4" borderId="33" xfId="0" applyFont="1" applyFill="1" applyBorder="1" applyAlignment="1" applyProtection="1">
      <alignment horizontal="left" vertical="center" wrapText="1" shrinkToFit="1"/>
      <protection locked="0"/>
    </xf>
    <xf numFmtId="0" fontId="24" fillId="4" borderId="67" xfId="0" applyFont="1" applyFill="1" applyBorder="1" applyAlignment="1" applyProtection="1">
      <alignment horizontal="center" vertical="center"/>
      <protection locked="0"/>
    </xf>
    <xf numFmtId="0" fontId="24" fillId="4" borderId="69" xfId="0" applyFont="1" applyFill="1" applyBorder="1" applyAlignment="1" applyProtection="1">
      <alignment horizontal="center" vertical="center"/>
      <protection locked="0"/>
    </xf>
    <xf numFmtId="0" fontId="32" fillId="0" borderId="70" xfId="0" applyFont="1" applyBorder="1" applyAlignment="1">
      <alignment horizontal="center" vertical="center"/>
    </xf>
    <xf numFmtId="0" fontId="16" fillId="4" borderId="71" xfId="0" applyFont="1" applyFill="1" applyBorder="1" applyAlignment="1" applyProtection="1">
      <alignment horizontal="left" vertical="center" wrapText="1" shrinkToFit="1"/>
      <protection locked="0"/>
    </xf>
    <xf numFmtId="0" fontId="16" fillId="4" borderId="46" xfId="0" applyFont="1" applyFill="1" applyBorder="1" applyAlignment="1" applyProtection="1">
      <alignment horizontal="left" vertical="center" wrapText="1" shrinkToFit="1"/>
      <protection locked="0"/>
    </xf>
    <xf numFmtId="0" fontId="16" fillId="4" borderId="47" xfId="0" applyFont="1" applyFill="1" applyBorder="1" applyAlignment="1" applyProtection="1">
      <alignment horizontal="left" vertical="center" wrapText="1" shrinkToFit="1"/>
      <protection locked="0"/>
    </xf>
    <xf numFmtId="0" fontId="16" fillId="0" borderId="39" xfId="0" applyFont="1" applyBorder="1" applyAlignment="1">
      <alignment horizontal="left" vertical="top" wrapText="1"/>
    </xf>
    <xf numFmtId="0" fontId="16" fillId="0" borderId="35" xfId="0" applyFont="1" applyBorder="1" applyAlignment="1">
      <alignment horizontal="left" vertical="top" wrapText="1"/>
    </xf>
    <xf numFmtId="0" fontId="16" fillId="0" borderId="39" xfId="0" applyFont="1" applyBorder="1" applyAlignment="1">
      <alignment horizontal="left" vertical="center" wrapText="1"/>
    </xf>
    <xf numFmtId="0" fontId="16" fillId="0" borderId="35" xfId="0" applyFont="1" applyBorder="1" applyAlignment="1">
      <alignment horizontal="left" vertical="center" wrapText="1"/>
    </xf>
    <xf numFmtId="0" fontId="15" fillId="0" borderId="56" xfId="0" applyFont="1" applyBorder="1" applyAlignment="1">
      <alignment vertical="center" wrapText="1"/>
    </xf>
    <xf numFmtId="0" fontId="15" fillId="0" borderId="11" xfId="0" applyFont="1" applyBorder="1" applyAlignment="1">
      <alignment vertical="center" wrapText="1"/>
    </xf>
    <xf numFmtId="0" fontId="15" fillId="0" borderId="16" xfId="0" applyFont="1" applyBorder="1" applyAlignment="1">
      <alignment vertical="center" wrapText="1"/>
    </xf>
    <xf numFmtId="0" fontId="24" fillId="4" borderId="60" xfId="0" applyFont="1" applyFill="1" applyBorder="1" applyAlignment="1" applyProtection="1">
      <alignment horizontal="center" vertical="center"/>
      <protection locked="0"/>
    </xf>
    <xf numFmtId="0" fontId="24" fillId="4" borderId="64" xfId="0" applyFont="1" applyFill="1" applyBorder="1" applyAlignment="1" applyProtection="1">
      <alignment horizontal="center" vertical="center"/>
      <protection locked="0"/>
    </xf>
    <xf numFmtId="0" fontId="24" fillId="4" borderId="66" xfId="0" applyFont="1" applyFill="1" applyBorder="1" applyAlignment="1" applyProtection="1">
      <alignment horizontal="center" vertical="center"/>
      <protection locked="0"/>
    </xf>
    <xf numFmtId="0" fontId="15" fillId="0" borderId="12" xfId="0" applyFont="1" applyBorder="1" applyAlignment="1">
      <alignment vertical="center" wrapText="1"/>
    </xf>
    <xf numFmtId="0" fontId="15" fillId="0" borderId="13" xfId="0" applyFont="1" applyBorder="1" applyAlignment="1">
      <alignment vertical="center" wrapText="1"/>
    </xf>
    <xf numFmtId="0" fontId="12" fillId="4" borderId="13" xfId="0" applyFont="1" applyFill="1" applyBorder="1" applyAlignment="1" applyProtection="1">
      <alignment horizontal="center" vertical="center" shrinkToFit="1"/>
      <protection locked="0"/>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5"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4" borderId="0" xfId="0" applyFont="1" applyFill="1" applyAlignment="1" applyProtection="1">
      <alignment horizontal="center" vertical="center" shrinkToFit="1"/>
      <protection locked="0"/>
    </xf>
    <xf numFmtId="0" fontId="28" fillId="4" borderId="45" xfId="0" applyFont="1" applyFill="1" applyBorder="1" applyAlignment="1" applyProtection="1">
      <alignment horizontal="left" vertical="center" wrapText="1"/>
      <protection locked="0"/>
    </xf>
    <xf numFmtId="0" fontId="28" fillId="4" borderId="46" xfId="0" applyFont="1" applyFill="1" applyBorder="1" applyAlignment="1" applyProtection="1">
      <alignment horizontal="left" vertical="center"/>
      <protection locked="0"/>
    </xf>
    <xf numFmtId="0" fontId="28" fillId="4" borderId="47" xfId="0" applyFont="1" applyFill="1" applyBorder="1" applyAlignment="1" applyProtection="1">
      <alignment horizontal="left" vertical="center"/>
      <protection locked="0"/>
    </xf>
    <xf numFmtId="0" fontId="15" fillId="4" borderId="35" xfId="0" applyFont="1" applyFill="1" applyBorder="1" applyAlignment="1" applyProtection="1">
      <alignment horizontal="center" vertical="center"/>
      <protection locked="0"/>
    </xf>
    <xf numFmtId="0" fontId="12" fillId="4" borderId="41" xfId="0" applyFont="1" applyFill="1" applyBorder="1" applyAlignment="1" applyProtection="1">
      <alignment horizontal="center" vertical="center"/>
      <protection locked="0"/>
    </xf>
    <xf numFmtId="0" fontId="18" fillId="0" borderId="13" xfId="0" applyFont="1" applyBorder="1" applyAlignment="1">
      <alignment horizontal="left" vertical="center"/>
    </xf>
    <xf numFmtId="176" fontId="13" fillId="4" borderId="39" xfId="1" applyNumberFormat="1" applyFont="1" applyFill="1" applyBorder="1" applyAlignment="1" applyProtection="1">
      <alignment horizontal="right" vertical="center"/>
      <protection locked="0"/>
    </xf>
    <xf numFmtId="176" fontId="13" fillId="4" borderId="35" xfId="1" applyNumberFormat="1" applyFont="1" applyFill="1" applyBorder="1" applyAlignment="1" applyProtection="1">
      <alignment horizontal="right" vertical="center"/>
      <protection locked="0"/>
    </xf>
    <xf numFmtId="176" fontId="13" fillId="4" borderId="36" xfId="1" applyNumberFormat="1" applyFont="1" applyFill="1" applyBorder="1" applyAlignment="1" applyProtection="1">
      <alignment horizontal="right" vertical="center"/>
      <protection locked="0"/>
    </xf>
    <xf numFmtId="177" fontId="13" fillId="5" borderId="39" xfId="0" applyNumberFormat="1" applyFont="1" applyFill="1" applyBorder="1" applyAlignment="1" applyProtection="1">
      <alignment horizontal="right" vertical="center"/>
      <protection locked="0"/>
    </xf>
    <xf numFmtId="177" fontId="13" fillId="5" borderId="35" xfId="0" applyNumberFormat="1" applyFont="1" applyFill="1" applyBorder="1" applyAlignment="1" applyProtection="1">
      <alignment horizontal="right" vertical="center"/>
      <protection locked="0"/>
    </xf>
    <xf numFmtId="177" fontId="13" fillId="5" borderId="36" xfId="0" applyNumberFormat="1" applyFont="1" applyFill="1" applyBorder="1" applyAlignment="1" applyProtection="1">
      <alignment horizontal="right" vertical="center"/>
      <protection locked="0"/>
    </xf>
    <xf numFmtId="177" fontId="13" fillId="0" borderId="12" xfId="0" applyNumberFormat="1" applyFont="1" applyBorder="1" applyAlignment="1">
      <alignment horizontal="right" vertical="center"/>
    </xf>
    <xf numFmtId="177" fontId="13" fillId="0" borderId="13" xfId="0" applyNumberFormat="1" applyFont="1" applyBorder="1" applyAlignment="1">
      <alignment horizontal="right" vertical="center"/>
    </xf>
    <xf numFmtId="177" fontId="13" fillId="0" borderId="30" xfId="0" applyNumberFormat="1" applyFont="1" applyBorder="1" applyAlignment="1">
      <alignment horizontal="right" vertical="center"/>
    </xf>
    <xf numFmtId="0" fontId="22" fillId="3" borderId="39" xfId="0" applyFont="1" applyFill="1" applyBorder="1" applyAlignment="1" applyProtection="1">
      <alignment horizontal="center" vertical="center" wrapText="1"/>
      <protection locked="0"/>
    </xf>
    <xf numFmtId="0" fontId="22" fillId="3" borderId="36" xfId="0" applyFont="1" applyFill="1" applyBorder="1" applyAlignment="1" applyProtection="1">
      <alignment horizontal="center" vertical="center" wrapText="1"/>
      <protection locked="0"/>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18" fillId="0" borderId="13" xfId="0" applyFont="1" applyBorder="1" applyAlignment="1">
      <alignment horizontal="center" vertical="center"/>
    </xf>
    <xf numFmtId="176" fontId="13" fillId="0" borderId="8" xfId="1" applyNumberFormat="1" applyFont="1" applyFill="1" applyBorder="1" applyAlignment="1" applyProtection="1">
      <alignment horizontal="right" vertical="center"/>
    </xf>
    <xf numFmtId="176" fontId="13" fillId="0" borderId="9" xfId="1" applyNumberFormat="1" applyFont="1" applyFill="1" applyBorder="1" applyAlignment="1" applyProtection="1">
      <alignment horizontal="right" vertical="center"/>
    </xf>
    <xf numFmtId="177" fontId="13" fillId="0" borderId="8" xfId="0" applyNumberFormat="1" applyFont="1" applyBorder="1" applyAlignment="1">
      <alignment horizontal="right" vertical="center"/>
    </xf>
    <xf numFmtId="177" fontId="13" fillId="0" borderId="9" xfId="0" applyNumberFormat="1" applyFont="1" applyBorder="1" applyAlignment="1">
      <alignment horizontal="right" vertical="center"/>
    </xf>
    <xf numFmtId="0" fontId="18" fillId="0" borderId="14" xfId="0" applyFont="1" applyBorder="1" applyAlignment="1">
      <alignment horizontal="left" vertical="center"/>
    </xf>
    <xf numFmtId="176" fontId="13" fillId="0" borderId="12" xfId="1" applyNumberFormat="1" applyFont="1" applyFill="1" applyBorder="1" applyAlignment="1" applyProtection="1">
      <alignment horizontal="right" vertical="center"/>
    </xf>
    <xf numFmtId="176" fontId="13" fillId="0" borderId="13" xfId="1" applyNumberFormat="1" applyFont="1" applyFill="1" applyBorder="1" applyAlignment="1" applyProtection="1">
      <alignment horizontal="right" vertical="center"/>
    </xf>
    <xf numFmtId="176" fontId="13" fillId="0" borderId="30" xfId="1" applyNumberFormat="1" applyFont="1" applyFill="1" applyBorder="1" applyAlignment="1" applyProtection="1">
      <alignment horizontal="right"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0" fillId="7" borderId="14" xfId="0" applyFill="1" applyBorder="1" applyAlignment="1">
      <alignment horizontal="center" vertical="center"/>
    </xf>
    <xf numFmtId="0" fontId="18" fillId="7" borderId="12" xfId="0" applyFont="1" applyFill="1" applyBorder="1" applyAlignment="1">
      <alignment horizontal="center" vertical="center"/>
    </xf>
    <xf numFmtId="0" fontId="18" fillId="7" borderId="13" xfId="0" applyFont="1" applyFill="1" applyBorder="1" applyAlignment="1">
      <alignment horizontal="center" vertical="center"/>
    </xf>
    <xf numFmtId="0" fontId="18" fillId="7" borderId="33" xfId="0" applyFont="1" applyFill="1" applyBorder="1" applyAlignment="1">
      <alignment horizontal="center" vertical="center"/>
    </xf>
    <xf numFmtId="0" fontId="18" fillId="7" borderId="34" xfId="0" applyFont="1" applyFill="1" applyBorder="1" applyAlignment="1">
      <alignment horizontal="center" vertical="center"/>
    </xf>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6" xfId="0" applyFont="1" applyFill="1" applyBorder="1" applyAlignment="1">
      <alignment horizontal="center" vertical="center" wrapText="1"/>
    </xf>
    <xf numFmtId="49" fontId="16" fillId="0" borderId="0" xfId="0" applyNumberFormat="1" applyFont="1" applyAlignment="1">
      <alignment horizontal="left" vertical="top"/>
    </xf>
    <xf numFmtId="0" fontId="15" fillId="7" borderId="12" xfId="0" applyFont="1" applyFill="1" applyBorder="1" applyAlignment="1">
      <alignment horizontal="left" vertical="center"/>
    </xf>
    <xf numFmtId="0" fontId="15" fillId="7" borderId="13" xfId="0" applyFont="1" applyFill="1" applyBorder="1" applyAlignment="1">
      <alignment horizontal="left" vertical="center"/>
    </xf>
    <xf numFmtId="0" fontId="15" fillId="7" borderId="14" xfId="0" applyFont="1" applyFill="1" applyBorder="1" applyAlignment="1">
      <alignment horizontal="lef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lignment vertical="center"/>
    </xf>
    <xf numFmtId="0" fontId="12" fillId="0" borderId="15" xfId="0" applyFont="1" applyBorder="1" applyAlignment="1">
      <alignment horizontal="left" vertical="center"/>
    </xf>
    <xf numFmtId="0" fontId="12" fillId="0" borderId="0" xfId="0" applyFont="1" applyAlignment="1">
      <alignment horizontal="left" vertical="center"/>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7" fillId="3" borderId="0" xfId="0" applyFont="1" applyFill="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3" fillId="0" borderId="0" xfId="0" applyFont="1" applyFill="1">
      <alignment vertical="center"/>
    </xf>
    <xf numFmtId="0" fontId="3" fillId="0" borderId="1" xfId="0" applyFont="1" applyFill="1" applyBorder="1" applyAlignment="1">
      <alignment horizontal="center" vertical="center"/>
    </xf>
    <xf numFmtId="0" fontId="0" fillId="0" borderId="0" xfId="0"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5" fillId="0" borderId="0" xfId="0" applyFont="1" applyFill="1" applyAlignment="1">
      <alignment horizontal="right" vertical="center"/>
    </xf>
    <xf numFmtId="0" fontId="7" fillId="0" borderId="0" xfId="0" applyFont="1" applyFill="1" applyAlignment="1" applyProtection="1">
      <alignment horizontal="center" vertical="center"/>
      <protection locked="0"/>
    </xf>
    <xf numFmtId="0" fontId="5" fillId="0" borderId="0" xfId="0" applyFont="1" applyFill="1">
      <alignment vertical="center"/>
    </xf>
    <xf numFmtId="0" fontId="8" fillId="0" borderId="0" xfId="0" applyFont="1" applyFill="1">
      <alignment vertical="center"/>
    </xf>
    <xf numFmtId="0" fontId="9" fillId="0" borderId="0" xfId="0" applyFont="1" applyFill="1" applyAlignment="1">
      <alignment horizontal="righ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pplyAlignment="1"/>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3" fillId="0" borderId="0" xfId="0" applyFont="1" applyFill="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lignment vertical="center"/>
    </xf>
    <xf numFmtId="0" fontId="12" fillId="0" borderId="11" xfId="0" applyFont="1" applyFill="1" applyBorder="1">
      <alignment vertical="center"/>
    </xf>
    <xf numFmtId="0" fontId="12" fillId="0" borderId="12" xfId="0" applyFont="1" applyFill="1" applyBorder="1">
      <alignment vertical="center"/>
    </xf>
    <xf numFmtId="0" fontId="12" fillId="0" borderId="13" xfId="0" applyFont="1" applyFill="1" applyBorder="1">
      <alignment vertical="center"/>
    </xf>
    <xf numFmtId="0" fontId="12" fillId="0" borderId="14" xfId="0" applyFont="1" applyFill="1" applyBorder="1">
      <alignment vertical="center"/>
    </xf>
    <xf numFmtId="0" fontId="12" fillId="0" borderId="15"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left" vertical="center"/>
    </xf>
    <xf numFmtId="0" fontId="12" fillId="0" borderId="0" xfId="0" applyFont="1" applyFill="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Alignment="1">
      <alignment horizontal="left"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4" fillId="0" borderId="20" xfId="0" applyFont="1" applyFill="1" applyBorder="1">
      <alignment vertical="center"/>
    </xf>
    <xf numFmtId="0" fontId="12" fillId="0" borderId="21" xfId="0" applyFont="1" applyFill="1" applyBorder="1" applyAlignment="1">
      <alignment horizontal="left" vertical="center" wrapText="1"/>
    </xf>
    <xf numFmtId="0" fontId="3" fillId="0" borderId="20" xfId="0" applyFont="1" applyFill="1" applyBorder="1">
      <alignment vertical="center"/>
    </xf>
    <xf numFmtId="0" fontId="11" fillId="0" borderId="22" xfId="0" applyFont="1" applyFill="1" applyBorder="1" applyAlignment="1" applyProtection="1">
      <alignment horizontal="center" vertical="center"/>
      <protection locked="0"/>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3" fillId="0" borderId="27" xfId="0" applyFont="1" applyFill="1" applyBorder="1">
      <alignment vertical="center"/>
    </xf>
    <xf numFmtId="0" fontId="16" fillId="0" borderId="28" xfId="0" applyFont="1" applyFill="1" applyBorder="1" applyAlignment="1">
      <alignment vertical="center" wrapText="1"/>
    </xf>
    <xf numFmtId="0" fontId="16" fillId="0" borderId="29" xfId="0" applyFont="1" applyFill="1" applyBorder="1" applyAlignment="1">
      <alignment vertical="center" wrapText="1"/>
    </xf>
    <xf numFmtId="49" fontId="10" fillId="0" borderId="0" xfId="0" applyNumberFormat="1" applyFont="1" applyFill="1" applyAlignment="1">
      <alignment horizontal="left" vertical="center"/>
    </xf>
    <xf numFmtId="49" fontId="11" fillId="0" borderId="0" xfId="0" applyNumberFormat="1" applyFont="1" applyFill="1" applyAlignment="1">
      <alignment horizontal="left"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0" fontId="17" fillId="0" borderId="0" xfId="0" applyFont="1" applyFill="1" applyAlignment="1">
      <alignment horizontal="center" vertical="center"/>
    </xf>
    <xf numFmtId="0" fontId="17" fillId="0" borderId="0" xfId="0" applyFont="1" applyFill="1" applyAlignment="1">
      <alignment horizontal="center" vertical="top"/>
    </xf>
    <xf numFmtId="49" fontId="16" fillId="0" borderId="0" xfId="0" applyNumberFormat="1" applyFont="1" applyFill="1" applyAlignment="1">
      <alignment horizontal="left" vertical="top"/>
    </xf>
    <xf numFmtId="0" fontId="12" fillId="0" borderId="0" xfId="0" applyFont="1" applyFill="1">
      <alignment vertical="center"/>
    </xf>
    <xf numFmtId="0" fontId="11" fillId="0" borderId="0" xfId="0" applyFont="1" applyFill="1">
      <alignmen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xf>
    <xf numFmtId="0" fontId="17" fillId="0" borderId="12" xfId="0" applyFont="1" applyFill="1" applyBorder="1">
      <alignment vertical="center"/>
    </xf>
    <xf numFmtId="0" fontId="18" fillId="0" borderId="1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3" xfId="0" applyFont="1" applyFill="1" applyBorder="1">
      <alignment vertical="center"/>
    </xf>
    <xf numFmtId="0" fontId="18" fillId="0" borderId="13" xfId="0" applyFont="1" applyFill="1" applyBorder="1">
      <alignment vertical="center"/>
    </xf>
    <xf numFmtId="0" fontId="18" fillId="0" borderId="14" xfId="0" applyFont="1" applyFill="1" applyBorder="1">
      <alignment vertical="center"/>
    </xf>
    <xf numFmtId="0" fontId="18" fillId="0" borderId="31" xfId="0" applyFont="1" applyFill="1" applyBorder="1">
      <alignment vertical="center"/>
    </xf>
    <xf numFmtId="0" fontId="18" fillId="0" borderId="13" xfId="0" applyFont="1" applyFill="1" applyBorder="1" applyAlignment="1">
      <alignment horizontal="left" vertical="center" wrapText="1"/>
    </xf>
    <xf numFmtId="0" fontId="18" fillId="0" borderId="13"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32" xfId="0" applyFont="1" applyFill="1" applyBorder="1">
      <alignment vertical="center"/>
    </xf>
    <xf numFmtId="0" fontId="15" fillId="0" borderId="0" xfId="0" applyFont="1" applyFill="1" applyAlignment="1">
      <alignment horizontal="right" vertical="center"/>
    </xf>
    <xf numFmtId="0" fontId="8" fillId="0" borderId="0" xfId="0" applyFont="1" applyFill="1" applyAlignment="1">
      <alignment horizontal="right" vertical="center"/>
    </xf>
    <xf numFmtId="0" fontId="12" fillId="0" borderId="0" xfId="0" applyFont="1" applyFill="1" applyAlignment="1">
      <alignment horizontal="center" vertical="center"/>
    </xf>
    <xf numFmtId="177" fontId="8" fillId="0" borderId="0" xfId="0" applyNumberFormat="1" applyFont="1" applyFill="1"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18" fillId="0" borderId="12" xfId="0" applyFont="1" applyFill="1" applyBorder="1" applyAlignment="1">
      <alignment horizontal="center" vertical="center"/>
    </xf>
    <xf numFmtId="0" fontId="18" fillId="0" borderId="33" xfId="0" applyFont="1" applyFill="1" applyBorder="1" applyAlignment="1">
      <alignment horizontal="center" vertical="center"/>
    </xf>
    <xf numFmtId="0" fontId="20" fillId="0" borderId="2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7" xfId="0" applyFont="1" applyFill="1" applyBorder="1">
      <alignment vertical="center"/>
    </xf>
    <xf numFmtId="177" fontId="13" fillId="0" borderId="8" xfId="0" applyNumberFormat="1" applyFont="1" applyFill="1" applyBorder="1" applyAlignment="1">
      <alignment horizontal="right" vertical="center"/>
    </xf>
    <xf numFmtId="177" fontId="13" fillId="0" borderId="9" xfId="0" applyNumberFormat="1" applyFont="1" applyFill="1" applyBorder="1" applyAlignment="1">
      <alignment horizontal="right" vertical="center"/>
    </xf>
    <xf numFmtId="0" fontId="18" fillId="0" borderId="38" xfId="0" applyFont="1" applyFill="1" applyBorder="1">
      <alignment vertical="center"/>
    </xf>
    <xf numFmtId="176" fontId="13" fillId="0" borderId="39" xfId="1" applyNumberFormat="1" applyFont="1" applyFill="1" applyBorder="1" applyAlignment="1" applyProtection="1">
      <alignment horizontal="right" vertical="center"/>
      <protection locked="0"/>
    </xf>
    <xf numFmtId="176" fontId="13" fillId="0" borderId="35" xfId="1" applyNumberFormat="1" applyFont="1" applyFill="1" applyBorder="1" applyAlignment="1" applyProtection="1">
      <alignment horizontal="right" vertical="center"/>
      <protection locked="0"/>
    </xf>
    <xf numFmtId="176" fontId="13" fillId="0" borderId="36" xfId="1" applyNumberFormat="1" applyFont="1" applyFill="1" applyBorder="1" applyAlignment="1" applyProtection="1">
      <alignment horizontal="right" vertical="center"/>
      <protection locked="0"/>
    </xf>
    <xf numFmtId="177" fontId="13" fillId="0" borderId="39" xfId="0" applyNumberFormat="1" applyFont="1" applyFill="1" applyBorder="1" applyAlignment="1" applyProtection="1">
      <alignment horizontal="right" vertical="center"/>
      <protection locked="0"/>
    </xf>
    <xf numFmtId="177" fontId="13" fillId="0" borderId="35" xfId="0" applyNumberFormat="1" applyFont="1" applyFill="1" applyBorder="1" applyAlignment="1" applyProtection="1">
      <alignment horizontal="right" vertical="center"/>
      <protection locked="0"/>
    </xf>
    <xf numFmtId="177" fontId="13" fillId="0" borderId="36" xfId="0" applyNumberFormat="1" applyFont="1" applyFill="1" applyBorder="1" applyAlignment="1" applyProtection="1">
      <alignment horizontal="right" vertical="center"/>
      <protection locked="0"/>
    </xf>
    <xf numFmtId="177" fontId="13" fillId="0" borderId="12" xfId="0" applyNumberFormat="1" applyFont="1" applyFill="1" applyBorder="1" applyAlignment="1">
      <alignment horizontal="right" vertical="center"/>
    </xf>
    <xf numFmtId="177" fontId="13" fillId="0" borderId="13" xfId="0" applyNumberFormat="1" applyFont="1" applyFill="1" applyBorder="1" applyAlignment="1">
      <alignment horizontal="right" vertical="center"/>
    </xf>
    <xf numFmtId="177" fontId="13" fillId="0" borderId="30" xfId="0" applyNumberFormat="1" applyFont="1" applyFill="1" applyBorder="1" applyAlignment="1">
      <alignment horizontal="right" vertical="center"/>
    </xf>
    <xf numFmtId="0" fontId="18" fillId="0" borderId="0" xfId="0" applyFont="1" applyFill="1">
      <alignment vertical="center"/>
    </xf>
    <xf numFmtId="0" fontId="17" fillId="0" borderId="0" xfId="0" applyFont="1" applyFill="1">
      <alignment vertical="center"/>
    </xf>
    <xf numFmtId="0" fontId="17" fillId="0" borderId="0" xfId="0" applyFont="1" applyFill="1" applyAlignment="1">
      <alignment horizontal="left" vertical="top" wrapText="1"/>
    </xf>
    <xf numFmtId="0" fontId="17" fillId="0" borderId="0" xfId="0" applyFont="1" applyFill="1" applyAlignment="1">
      <alignment horizontal="left" vertical="top"/>
    </xf>
    <xf numFmtId="0" fontId="16" fillId="0" borderId="0" xfId="0" applyFont="1" applyFill="1">
      <alignment vertical="center"/>
    </xf>
    <xf numFmtId="0" fontId="22" fillId="0" borderId="39" xfId="0" applyFont="1" applyFill="1" applyBorder="1" applyAlignment="1" applyProtection="1">
      <alignment horizontal="center" vertical="center" wrapText="1"/>
      <protection locked="0"/>
    </xf>
    <xf numFmtId="0" fontId="22" fillId="0" borderId="36" xfId="0" applyFont="1" applyFill="1" applyBorder="1" applyAlignment="1" applyProtection="1">
      <alignment horizontal="center" vertical="center" wrapText="1"/>
      <protection locked="0"/>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15" fillId="0" borderId="0" xfId="0" applyFont="1" applyFill="1">
      <alignment vertical="center"/>
    </xf>
    <xf numFmtId="0" fontId="16" fillId="0" borderId="0" xfId="0" applyFont="1" applyFill="1" applyAlignment="1">
      <alignment horizontal="left" vertical="top" wrapText="1"/>
    </xf>
    <xf numFmtId="49" fontId="10" fillId="0" borderId="0" xfId="0" applyNumberFormat="1" applyFont="1" applyFill="1">
      <alignment vertical="center"/>
    </xf>
    <xf numFmtId="0" fontId="12" fillId="0" borderId="2" xfId="0" applyFont="1" applyFill="1" applyBorder="1">
      <alignment vertical="center"/>
    </xf>
    <xf numFmtId="0" fontId="0" fillId="0" borderId="13" xfId="0" applyFill="1" applyBorder="1">
      <alignment vertical="center"/>
    </xf>
    <xf numFmtId="0" fontId="15" fillId="0" borderId="3" xfId="0" applyFont="1" applyFill="1" applyBorder="1">
      <alignment vertical="center"/>
    </xf>
    <xf numFmtId="0" fontId="12" fillId="0" borderId="3" xfId="0" applyFont="1" applyFill="1" applyBorder="1">
      <alignment vertical="center"/>
    </xf>
    <xf numFmtId="0" fontId="12" fillId="0" borderId="9" xfId="0" applyFont="1" applyFill="1" applyBorder="1">
      <alignment vertical="center"/>
    </xf>
    <xf numFmtId="177" fontId="12" fillId="0" borderId="8" xfId="0" applyNumberFormat="1" applyFont="1" applyFill="1" applyBorder="1">
      <alignment vertical="center"/>
    </xf>
    <xf numFmtId="177" fontId="12" fillId="0" borderId="9" xfId="0" applyNumberFormat="1" applyFont="1" applyFill="1" applyBorder="1">
      <alignment vertical="center"/>
    </xf>
    <xf numFmtId="0" fontId="15" fillId="0" borderId="10" xfId="0" applyFont="1" applyFill="1" applyBorder="1">
      <alignment vertical="center"/>
    </xf>
    <xf numFmtId="0" fontId="21" fillId="0" borderId="22" xfId="0" applyFont="1" applyFill="1" applyBorder="1" applyAlignment="1">
      <alignment horizontal="center" vertical="center"/>
    </xf>
    <xf numFmtId="0" fontId="12" fillId="0" borderId="40" xfId="0" applyFont="1" applyFill="1" applyBorder="1">
      <alignment vertical="center"/>
    </xf>
    <xf numFmtId="0" fontId="12" fillId="0" borderId="41" xfId="0" applyFont="1" applyFill="1" applyBorder="1">
      <alignment vertical="center"/>
    </xf>
    <xf numFmtId="0" fontId="12" fillId="0" borderId="41" xfId="0" applyFont="1" applyFill="1" applyBorder="1" applyAlignment="1" applyProtection="1">
      <alignment horizontal="center" vertical="center"/>
      <protection locked="0"/>
    </xf>
    <xf numFmtId="0" fontId="12" fillId="0" borderId="41"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lignment vertical="center"/>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24" fillId="0" borderId="40" xfId="0" applyFont="1" applyFill="1" applyBorder="1" applyProtection="1">
      <alignment vertical="center"/>
      <protection locked="0"/>
    </xf>
    <xf numFmtId="0" fontId="15" fillId="0" borderId="41" xfId="0" applyFont="1" applyFill="1" applyBorder="1">
      <alignment vertical="center"/>
    </xf>
    <xf numFmtId="0" fontId="24" fillId="0" borderId="41" xfId="0" applyFont="1" applyFill="1" applyBorder="1" applyProtection="1">
      <alignment vertical="center"/>
      <protection locked="0"/>
    </xf>
    <xf numFmtId="0" fontId="12" fillId="0" borderId="6" xfId="0" applyFont="1" applyFill="1" applyBorder="1">
      <alignment vertical="center"/>
    </xf>
    <xf numFmtId="0" fontId="24" fillId="0" borderId="6" xfId="0" applyFont="1" applyFill="1" applyBorder="1" applyProtection="1">
      <alignment vertical="center"/>
      <protection locked="0"/>
    </xf>
    <xf numFmtId="0" fontId="15" fillId="0" borderId="6" xfId="0" applyFont="1" applyFill="1" applyBorder="1">
      <alignment vertical="center"/>
    </xf>
    <xf numFmtId="0" fontId="12" fillId="0" borderId="13" xfId="0" applyFont="1" applyFill="1" applyBorder="1" applyAlignment="1" applyProtection="1">
      <alignment horizontal="center" vertical="center" shrinkToFit="1"/>
      <protection locked="0"/>
    </xf>
    <xf numFmtId="0" fontId="13" fillId="0" borderId="33" xfId="0" applyFont="1" applyFill="1" applyBorder="1">
      <alignment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5" fillId="0" borderId="43" xfId="0" applyFont="1" applyFill="1" applyBorder="1">
      <alignment vertical="center"/>
    </xf>
    <xf numFmtId="0" fontId="16" fillId="0" borderId="9" xfId="0" applyFont="1" applyFill="1" applyBorder="1">
      <alignment vertical="center"/>
    </xf>
    <xf numFmtId="0" fontId="12" fillId="0" borderId="44" xfId="0" applyFont="1" applyFill="1" applyBorder="1">
      <alignment vertical="center"/>
    </xf>
    <xf numFmtId="0" fontId="15" fillId="0" borderId="15" xfId="0" applyFont="1" applyFill="1" applyBorder="1" applyAlignment="1">
      <alignment vertical="center" wrapText="1"/>
    </xf>
    <xf numFmtId="0" fontId="15" fillId="0" borderId="0" xfId="0" applyFont="1" applyFill="1" applyAlignment="1">
      <alignment vertical="center" wrapText="1"/>
    </xf>
    <xf numFmtId="0" fontId="24" fillId="0" borderId="20" xfId="0" applyFont="1" applyFill="1" applyBorder="1" applyProtection="1">
      <alignment vertical="center"/>
      <protection locked="0"/>
    </xf>
    <xf numFmtId="0" fontId="25" fillId="0" borderId="0" xfId="0" applyFont="1" applyFill="1" applyProtection="1">
      <alignment vertical="center"/>
      <protection locked="0"/>
    </xf>
    <xf numFmtId="0" fontId="26" fillId="0" borderId="0" xfId="0" applyFont="1" applyFill="1" applyProtection="1">
      <alignment vertical="center"/>
      <protection locked="0"/>
    </xf>
    <xf numFmtId="0" fontId="15" fillId="0" borderId="0" xfId="0" applyFont="1" applyFill="1" applyAlignment="1" applyProtection="1">
      <alignment horizontal="center" vertical="center" shrinkToFit="1"/>
      <protection locked="0"/>
    </xf>
    <xf numFmtId="0" fontId="15" fillId="0" borderId="21" xfId="0" applyFont="1" applyFill="1" applyBorder="1">
      <alignment vertical="center"/>
    </xf>
    <xf numFmtId="0" fontId="15" fillId="0" borderId="20" xfId="0" applyFont="1" applyFill="1" applyBorder="1">
      <alignment vertical="center"/>
    </xf>
    <xf numFmtId="0" fontId="15" fillId="0" borderId="0" xfId="0" applyFont="1" applyFill="1" applyAlignment="1">
      <alignment horizontal="center" vertical="center"/>
    </xf>
    <xf numFmtId="0" fontId="28" fillId="0" borderId="45" xfId="0" applyFont="1" applyFill="1" applyBorder="1" applyAlignment="1" applyProtection="1">
      <alignment horizontal="left" vertical="center" wrapText="1"/>
      <protection locked="0"/>
    </xf>
    <xf numFmtId="0" fontId="28" fillId="0" borderId="46" xfId="0" applyFont="1" applyFill="1" applyBorder="1" applyAlignment="1" applyProtection="1">
      <alignment horizontal="left" vertical="center"/>
      <protection locked="0"/>
    </xf>
    <xf numFmtId="0" fontId="28" fillId="0" borderId="47" xfId="0" applyFont="1" applyFill="1" applyBorder="1" applyAlignment="1" applyProtection="1">
      <alignment horizontal="left" vertical="center"/>
      <protection locked="0"/>
    </xf>
    <xf numFmtId="0" fontId="16" fillId="0" borderId="15" xfId="0" applyFont="1" applyFill="1" applyBorder="1">
      <alignment vertical="center"/>
    </xf>
    <xf numFmtId="0" fontId="12" fillId="0" borderId="16" xfId="0" applyFont="1" applyFill="1" applyBorder="1">
      <alignment vertical="center"/>
    </xf>
    <xf numFmtId="0" fontId="15" fillId="0" borderId="5" xfId="0" applyFont="1" applyFill="1" applyBorder="1" applyAlignment="1">
      <alignment vertical="center" wrapText="1"/>
    </xf>
    <xf numFmtId="0" fontId="15" fillId="0" borderId="6" xfId="0" applyFont="1" applyFill="1" applyBorder="1" applyAlignment="1">
      <alignment vertical="center" wrapText="1"/>
    </xf>
    <xf numFmtId="0" fontId="15" fillId="0" borderId="5" xfId="0" applyFont="1" applyFill="1" applyBorder="1" applyAlignment="1">
      <alignment horizontal="left" vertical="center"/>
    </xf>
    <xf numFmtId="0" fontId="12" fillId="0" borderId="6" xfId="0" applyFont="1" applyFill="1" applyBorder="1" applyAlignment="1">
      <alignment horizontal="center" vertical="center"/>
    </xf>
    <xf numFmtId="0" fontId="15" fillId="0" borderId="39"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35" xfId="0" applyFont="1" applyFill="1" applyBorder="1" applyAlignment="1">
      <alignment horizontal="center" vertical="center"/>
    </xf>
    <xf numFmtId="0" fontId="26" fillId="0" borderId="35" xfId="0" applyFont="1" applyFill="1" applyBorder="1" applyAlignment="1" applyProtection="1">
      <alignment horizontal="center" vertical="center"/>
      <protection locked="0"/>
    </xf>
    <xf numFmtId="0" fontId="15" fillId="0" borderId="35" xfId="0" applyFont="1" applyFill="1" applyBorder="1" applyAlignment="1">
      <alignment horizontal="left"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Fill="1" applyAlignment="1">
      <alignment horizontal="left" vertical="center"/>
    </xf>
    <xf numFmtId="0" fontId="16" fillId="0" borderId="0" xfId="0" applyFont="1" applyFill="1" applyAlignment="1">
      <alignment horizontal="center" vertical="center"/>
    </xf>
    <xf numFmtId="49" fontId="8" fillId="0" borderId="0" xfId="0" applyNumberFormat="1" applyFont="1" applyFill="1" applyAlignment="1">
      <alignment horizontal="left" vertical="center"/>
    </xf>
    <xf numFmtId="0" fontId="8" fillId="0" borderId="0" xfId="0" applyFont="1" applyFill="1" applyAlignment="1">
      <alignment vertical="center" wrapText="1"/>
    </xf>
    <xf numFmtId="0" fontId="30" fillId="0" borderId="0" xfId="0" applyFont="1" applyFill="1">
      <alignment vertical="center"/>
    </xf>
    <xf numFmtId="0" fontId="16" fillId="0" borderId="0" xfId="0" applyFont="1" applyFill="1" applyAlignment="1">
      <alignment horizontal="center" vertical="top" wrapText="1"/>
    </xf>
    <xf numFmtId="0" fontId="31" fillId="0" borderId="48" xfId="0" applyFont="1" applyFill="1" applyBorder="1">
      <alignment vertical="center"/>
    </xf>
    <xf numFmtId="0" fontId="31" fillId="0" borderId="49" xfId="0" applyFont="1" applyFill="1" applyBorder="1">
      <alignment vertical="center"/>
    </xf>
    <xf numFmtId="0" fontId="31" fillId="0" borderId="9" xfId="0" applyFont="1" applyFill="1" applyBorder="1">
      <alignment vertical="center"/>
    </xf>
    <xf numFmtId="0" fontId="16" fillId="0" borderId="39" xfId="0" applyFont="1" applyFill="1" applyBorder="1" applyAlignment="1">
      <alignment horizontal="left" vertical="top" wrapText="1"/>
    </xf>
    <xf numFmtId="0" fontId="16" fillId="0" borderId="35" xfId="0" applyFont="1" applyFill="1" applyBorder="1" applyAlignment="1">
      <alignment horizontal="left" vertical="top" wrapText="1"/>
    </xf>
    <xf numFmtId="0" fontId="24" fillId="0" borderId="35" xfId="0" applyFont="1" applyFill="1" applyBorder="1" applyProtection="1">
      <alignment vertical="center"/>
      <protection locked="0"/>
    </xf>
    <xf numFmtId="0" fontId="15" fillId="0" borderId="35" xfId="0" applyFont="1" applyFill="1" applyBorder="1">
      <alignment vertical="center"/>
    </xf>
    <xf numFmtId="0" fontId="12" fillId="0" borderId="35" xfId="0" applyFont="1" applyFill="1" applyBorder="1">
      <alignment vertical="center"/>
    </xf>
    <xf numFmtId="0" fontId="31" fillId="0" borderId="15" xfId="0" applyFont="1" applyFill="1" applyBorder="1">
      <alignment vertical="center"/>
    </xf>
    <xf numFmtId="0" fontId="15" fillId="0" borderId="48" xfId="0" applyFont="1" applyFill="1" applyBorder="1" applyAlignment="1">
      <alignment horizontal="center" vertical="center"/>
    </xf>
    <xf numFmtId="0" fontId="15" fillId="0" borderId="9" xfId="0" applyFont="1" applyFill="1" applyBorder="1">
      <alignment vertical="center"/>
    </xf>
    <xf numFmtId="177" fontId="15" fillId="0" borderId="0" xfId="0" applyNumberFormat="1" applyFont="1" applyFill="1" applyAlignment="1">
      <alignment vertical="center" wrapText="1"/>
    </xf>
    <xf numFmtId="0" fontId="16" fillId="0" borderId="16" xfId="0" applyFont="1" applyFill="1" applyBorder="1">
      <alignment vertical="center"/>
    </xf>
    <xf numFmtId="0" fontId="17" fillId="0" borderId="0" xfId="0" applyFont="1" applyFill="1" applyAlignment="1">
      <alignment vertical="center" wrapText="1"/>
    </xf>
    <xf numFmtId="0" fontId="15" fillId="0" borderId="50" xfId="0" applyFont="1" applyFill="1" applyBorder="1" applyAlignment="1">
      <alignment horizontal="center" vertical="center"/>
    </xf>
    <xf numFmtId="0" fontId="15" fillId="0" borderId="24" xfId="0" applyFont="1" applyFill="1" applyBorder="1">
      <alignment vertical="center"/>
    </xf>
    <xf numFmtId="177" fontId="15" fillId="0" borderId="24" xfId="0" applyNumberFormat="1" applyFont="1" applyFill="1" applyBorder="1" applyAlignment="1">
      <alignment vertical="center" wrapText="1"/>
    </xf>
    <xf numFmtId="0" fontId="12" fillId="0" borderId="24" xfId="0" applyFont="1" applyFill="1" applyBorder="1">
      <alignment vertical="center"/>
    </xf>
    <xf numFmtId="0" fontId="16" fillId="0" borderId="24" xfId="0" applyFont="1" applyFill="1" applyBorder="1">
      <alignment vertical="center"/>
    </xf>
    <xf numFmtId="0" fontId="16" fillId="0" borderId="51" xfId="0" applyFont="1" applyFill="1" applyBorder="1">
      <alignment vertical="center"/>
    </xf>
    <xf numFmtId="0" fontId="31" fillId="0" borderId="5" xfId="0" applyFont="1" applyFill="1" applyBorder="1">
      <alignment vertical="center"/>
    </xf>
    <xf numFmtId="0" fontId="15" fillId="0" borderId="5" xfId="0" applyFont="1" applyFill="1" applyBorder="1" applyAlignment="1">
      <alignment horizontal="center" vertical="center"/>
    </xf>
    <xf numFmtId="0" fontId="15" fillId="0" borderId="52" xfId="0" applyFont="1" applyFill="1" applyBorder="1">
      <alignment vertical="center"/>
    </xf>
    <xf numFmtId="0" fontId="15" fillId="0" borderId="6" xfId="0" applyFont="1" applyFill="1" applyBorder="1" applyAlignment="1">
      <alignment vertical="center" wrapText="1"/>
    </xf>
    <xf numFmtId="177" fontId="15" fillId="0" borderId="6" xfId="0" applyNumberFormat="1" applyFont="1" applyFill="1" applyBorder="1" applyAlignment="1">
      <alignment vertical="center" wrapText="1"/>
    </xf>
    <xf numFmtId="0" fontId="16" fillId="0" borderId="6" xfId="0" applyFont="1" applyFill="1" applyBorder="1">
      <alignment vertical="center"/>
    </xf>
    <xf numFmtId="0" fontId="16" fillId="0" borderId="53" xfId="0" applyFont="1" applyFill="1" applyBorder="1">
      <alignment vertical="center"/>
    </xf>
    <xf numFmtId="0" fontId="31" fillId="0" borderId="13" xfId="0" applyFont="1" applyFill="1" applyBorder="1">
      <alignment vertical="center"/>
    </xf>
    <xf numFmtId="0" fontId="31" fillId="0" borderId="8" xfId="0" applyFont="1" applyFill="1" applyBorder="1">
      <alignment vertical="center"/>
    </xf>
    <xf numFmtId="0" fontId="14" fillId="0" borderId="13" xfId="0" applyFont="1" applyFill="1" applyBorder="1">
      <alignment vertical="center"/>
    </xf>
    <xf numFmtId="0" fontId="14" fillId="0" borderId="33" xfId="0" applyFont="1" applyFill="1" applyBorder="1">
      <alignment vertical="center"/>
    </xf>
    <xf numFmtId="0" fontId="16" fillId="0" borderId="39" xfId="0" applyFont="1" applyFill="1" applyBorder="1" applyAlignment="1">
      <alignment horizontal="left" vertical="center" wrapText="1"/>
    </xf>
    <xf numFmtId="0" fontId="16" fillId="0" borderId="35" xfId="0" applyFont="1" applyFill="1" applyBorder="1" applyAlignment="1">
      <alignment horizontal="left" vertical="center" wrapText="1"/>
    </xf>
    <xf numFmtId="177" fontId="13" fillId="0" borderId="0" xfId="0" applyNumberFormat="1" applyFont="1" applyFill="1">
      <alignment vertical="center"/>
    </xf>
    <xf numFmtId="0" fontId="12"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56" xfId="0" applyFont="1" applyFill="1" applyBorder="1" applyAlignment="1">
      <alignment vertical="center" wrapText="1"/>
    </xf>
    <xf numFmtId="0" fontId="15" fillId="0" borderId="11" xfId="0" applyFont="1" applyFill="1" applyBorder="1" applyAlignment="1">
      <alignment vertical="center" wrapText="1"/>
    </xf>
    <xf numFmtId="0" fontId="15" fillId="0" borderId="16" xfId="0" applyFont="1" applyFill="1" applyBorder="1" applyAlignment="1">
      <alignment vertical="center" wrapText="1"/>
    </xf>
    <xf numFmtId="0" fontId="12" fillId="0" borderId="57"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59" xfId="0" applyFont="1" applyFill="1" applyBorder="1" applyAlignment="1">
      <alignment horizontal="left" vertical="center" wrapText="1"/>
    </xf>
    <xf numFmtId="0" fontId="15" fillId="0" borderId="0" xfId="0" applyFont="1" applyFill="1" applyAlignment="1">
      <alignment horizontal="left" vertical="center" wrapText="1"/>
    </xf>
    <xf numFmtId="0" fontId="24" fillId="0" borderId="60" xfId="0" applyFont="1" applyFill="1" applyBorder="1" applyAlignment="1" applyProtection="1">
      <alignment horizontal="center" vertical="center"/>
      <protection locked="0"/>
    </xf>
    <xf numFmtId="0" fontId="32" fillId="0" borderId="61" xfId="0" applyFont="1" applyFill="1" applyBorder="1" applyAlignment="1">
      <alignment horizontal="center" vertical="center"/>
    </xf>
    <xf numFmtId="0" fontId="15" fillId="0" borderId="62" xfId="0" applyFont="1" applyFill="1" applyBorder="1" applyAlignment="1">
      <alignment vertical="center" wrapText="1"/>
    </xf>
    <xf numFmtId="0" fontId="15" fillId="0" borderId="18" xfId="0" applyFont="1" applyFill="1" applyBorder="1" applyAlignment="1">
      <alignment vertical="center" wrapText="1"/>
    </xf>
    <xf numFmtId="0" fontId="15" fillId="0" borderId="19" xfId="0" applyFont="1" applyFill="1" applyBorder="1" applyAlignment="1">
      <alignment vertical="center" wrapText="1"/>
    </xf>
    <xf numFmtId="0" fontId="33" fillId="0" borderId="0" xfId="0" applyFont="1" applyFill="1" applyAlignment="1">
      <alignment vertical="center" wrapText="1"/>
    </xf>
    <xf numFmtId="0" fontId="15" fillId="0" borderId="63" xfId="0" applyFont="1" applyFill="1" applyBorder="1" applyAlignment="1">
      <alignment horizontal="center" vertical="center"/>
    </xf>
    <xf numFmtId="0" fontId="24" fillId="0" borderId="64" xfId="0" applyFont="1" applyFill="1" applyBorder="1" applyAlignment="1" applyProtection="1">
      <alignment horizontal="center" vertical="center"/>
      <protection locked="0"/>
    </xf>
    <xf numFmtId="0" fontId="32" fillId="0" borderId="65" xfId="0" applyFont="1" applyFill="1" applyBorder="1" applyAlignment="1">
      <alignment horizontal="center" vertical="center"/>
    </xf>
    <xf numFmtId="0" fontId="15" fillId="0" borderId="59" xfId="0" applyFont="1" applyFill="1" applyBorder="1" applyAlignment="1">
      <alignment vertical="center" wrapText="1"/>
    </xf>
    <xf numFmtId="0" fontId="15" fillId="0" borderId="21" xfId="0" applyFont="1" applyFill="1" applyBorder="1" applyAlignment="1">
      <alignment vertical="center" wrapText="1"/>
    </xf>
    <xf numFmtId="0" fontId="24" fillId="0" borderId="66" xfId="0" applyFont="1" applyFill="1" applyBorder="1" applyAlignment="1" applyProtection="1">
      <alignment horizontal="center" vertical="center"/>
      <protection locked="0"/>
    </xf>
    <xf numFmtId="0" fontId="32" fillId="0" borderId="56" xfId="0" applyFont="1" applyFill="1" applyBorder="1" applyAlignment="1">
      <alignment horizontal="center" vertical="center"/>
    </xf>
    <xf numFmtId="0" fontId="12" fillId="0" borderId="12" xfId="0" applyFont="1" applyFill="1" applyBorder="1" applyAlignment="1" applyProtection="1">
      <alignment horizontal="left" vertical="center" wrapText="1" shrinkToFit="1"/>
      <protection locked="0"/>
    </xf>
    <xf numFmtId="0" fontId="12" fillId="0" borderId="13" xfId="0" applyFont="1" applyFill="1" applyBorder="1" applyAlignment="1" applyProtection="1">
      <alignment horizontal="left" vertical="center" wrapText="1" shrinkToFit="1"/>
      <protection locked="0"/>
    </xf>
    <xf numFmtId="0" fontId="12" fillId="0" borderId="33" xfId="0" applyFont="1" applyFill="1" applyBorder="1" applyAlignment="1" applyProtection="1">
      <alignment horizontal="left" vertical="center" wrapText="1" shrinkToFit="1"/>
      <protection locked="0"/>
    </xf>
    <xf numFmtId="0" fontId="24" fillId="0" borderId="67" xfId="0" applyFont="1" applyFill="1" applyBorder="1" applyAlignment="1" applyProtection="1">
      <alignment horizontal="center" vertical="center"/>
      <protection locked="0"/>
    </xf>
    <xf numFmtId="0" fontId="15" fillId="0" borderId="59" xfId="0" applyFont="1" applyFill="1" applyBorder="1">
      <alignment vertical="center"/>
    </xf>
    <xf numFmtId="0" fontId="34" fillId="0" borderId="0" xfId="0" applyFont="1" applyFill="1" applyAlignment="1">
      <alignment vertical="center" wrapText="1"/>
    </xf>
    <xf numFmtId="0" fontId="34" fillId="0" borderId="21" xfId="0" applyFont="1" applyFill="1" applyBorder="1" applyAlignment="1">
      <alignment vertical="center" wrapText="1"/>
    </xf>
    <xf numFmtId="0" fontId="12" fillId="0" borderId="68" xfId="0" applyFont="1" applyFill="1" applyBorder="1" applyAlignment="1">
      <alignment horizontal="center" vertical="center"/>
    </xf>
    <xf numFmtId="0" fontId="24" fillId="0" borderId="69" xfId="0" applyFont="1" applyFill="1" applyBorder="1" applyAlignment="1" applyProtection="1">
      <alignment horizontal="center" vertical="center"/>
      <protection locked="0"/>
    </xf>
    <xf numFmtId="0" fontId="32" fillId="0" borderId="70" xfId="0" applyFont="1" applyFill="1" applyBorder="1" applyAlignment="1">
      <alignment horizontal="center" vertical="center"/>
    </xf>
    <xf numFmtId="0" fontId="16" fillId="0" borderId="71" xfId="0" applyFont="1" applyFill="1" applyBorder="1" applyAlignment="1" applyProtection="1">
      <alignment horizontal="left" vertical="center" wrapText="1" shrinkToFit="1"/>
      <protection locked="0"/>
    </xf>
    <xf numFmtId="0" fontId="16" fillId="0" borderId="46" xfId="0" applyFont="1" applyFill="1" applyBorder="1" applyAlignment="1" applyProtection="1">
      <alignment horizontal="left" vertical="center" wrapText="1" shrinkToFit="1"/>
      <protection locked="0"/>
    </xf>
    <xf numFmtId="0" fontId="16" fillId="0" borderId="47" xfId="0" applyFont="1" applyFill="1" applyBorder="1" applyAlignment="1" applyProtection="1">
      <alignment horizontal="left" vertical="center" wrapText="1" shrinkToFit="1"/>
      <protection locked="0"/>
    </xf>
    <xf numFmtId="0" fontId="31" fillId="0" borderId="72" xfId="0" applyFont="1" applyFill="1" applyBorder="1">
      <alignment vertical="center"/>
    </xf>
    <xf numFmtId="0" fontId="15" fillId="0" borderId="73" xfId="0" applyFont="1" applyFill="1" applyBorder="1" applyAlignment="1">
      <alignment horizontal="center" vertical="center"/>
    </xf>
    <xf numFmtId="0" fontId="15" fillId="0" borderId="74" xfId="0" applyFont="1" applyFill="1" applyBorder="1" applyAlignment="1">
      <alignment vertical="center" wrapText="1"/>
    </xf>
    <xf numFmtId="0" fontId="16" fillId="0" borderId="7" xfId="0" applyFont="1" applyFill="1" applyBorder="1">
      <alignment vertical="center"/>
    </xf>
    <xf numFmtId="0" fontId="12" fillId="0" borderId="0" xfId="0" applyFont="1" applyFill="1" applyAlignment="1">
      <alignment horizontal="left" vertical="center"/>
    </xf>
    <xf numFmtId="0" fontId="35" fillId="0" borderId="9" xfId="0" applyFont="1" applyFill="1" applyBorder="1">
      <alignment vertical="center"/>
    </xf>
    <xf numFmtId="0" fontId="16" fillId="0" borderId="39" xfId="0" applyFont="1" applyFill="1" applyBorder="1">
      <alignment vertical="center"/>
    </xf>
    <xf numFmtId="0" fontId="36" fillId="0" borderId="35" xfId="0" applyFont="1" applyFill="1" applyBorder="1">
      <alignment vertical="center"/>
    </xf>
    <xf numFmtId="0" fontId="15" fillId="0" borderId="4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75" xfId="0" applyFont="1" applyFill="1" applyBorder="1" applyAlignment="1">
      <alignment horizontal="left" vertical="center" wrapText="1"/>
    </xf>
    <xf numFmtId="0" fontId="15" fillId="0" borderId="76" xfId="0" applyFont="1" applyFill="1" applyBorder="1" applyAlignment="1">
      <alignment horizontal="left" vertical="center" wrapText="1"/>
    </xf>
    <xf numFmtId="0" fontId="15" fillId="0" borderId="77" xfId="0" applyFont="1" applyFill="1" applyBorder="1" applyAlignment="1">
      <alignment horizontal="left" vertical="center" wrapText="1"/>
    </xf>
    <xf numFmtId="0" fontId="24" fillId="0" borderId="78" xfId="0" applyFont="1" applyFill="1" applyBorder="1" applyProtection="1">
      <alignment vertical="center"/>
      <protection locked="0"/>
    </xf>
    <xf numFmtId="0" fontId="32" fillId="0" borderId="79" xfId="0" applyFont="1" applyFill="1" applyBorder="1" applyAlignment="1">
      <alignment horizontal="center" vertical="center"/>
    </xf>
    <xf numFmtId="0" fontId="16" fillId="0" borderId="80" xfId="0" applyFont="1" applyFill="1" applyBorder="1" applyAlignment="1">
      <alignment vertical="center" wrapText="1"/>
    </xf>
    <xf numFmtId="0" fontId="16" fillId="0" borderId="81" xfId="0" applyFont="1" applyFill="1" applyBorder="1" applyAlignment="1">
      <alignment vertical="center" wrapText="1"/>
    </xf>
    <xf numFmtId="0" fontId="16" fillId="0" borderId="82" xfId="0" applyFont="1" applyFill="1" applyBorder="1" applyAlignment="1">
      <alignment vertical="center" wrapText="1"/>
    </xf>
    <xf numFmtId="0" fontId="15" fillId="0" borderId="21" xfId="0" applyFont="1" applyFill="1" applyBorder="1" applyAlignment="1">
      <alignment horizontal="left" vertical="center" wrapText="1"/>
    </xf>
    <xf numFmtId="0" fontId="24" fillId="0" borderId="83" xfId="0" applyFont="1" applyFill="1" applyBorder="1" applyProtection="1">
      <alignment vertical="center"/>
      <protection locked="0"/>
    </xf>
    <xf numFmtId="0" fontId="32" fillId="0" borderId="84" xfId="0" applyFont="1" applyFill="1" applyBorder="1" applyAlignment="1">
      <alignment horizontal="center" vertical="center"/>
    </xf>
    <xf numFmtId="0" fontId="16" fillId="0" borderId="85"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3" fillId="0" borderId="0" xfId="0" applyFont="1" applyFill="1" applyAlignment="1">
      <alignment vertical="top"/>
    </xf>
    <xf numFmtId="0" fontId="15" fillId="0" borderId="5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86" xfId="0" applyFont="1" applyFill="1" applyBorder="1" applyAlignment="1">
      <alignment horizontal="left" vertical="center" wrapText="1"/>
    </xf>
    <xf numFmtId="0" fontId="37" fillId="0" borderId="69" xfId="0" applyFont="1" applyFill="1" applyBorder="1" applyAlignment="1" applyProtection="1">
      <alignment horizontal="center" vertical="center"/>
      <protection locked="0"/>
    </xf>
    <xf numFmtId="0" fontId="32" fillId="0" borderId="87" xfId="0" applyFont="1" applyFill="1" applyBorder="1" applyAlignment="1">
      <alignment horizontal="center" vertical="center"/>
    </xf>
    <xf numFmtId="0" fontId="16" fillId="0" borderId="88"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16" fillId="0" borderId="90" xfId="0" applyFont="1" applyFill="1" applyBorder="1" applyAlignment="1">
      <alignment horizontal="left" vertical="center" wrapText="1"/>
    </xf>
    <xf numFmtId="0" fontId="16" fillId="0" borderId="9" xfId="0" applyFont="1" applyFill="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horizontal="left" vertical="top" wrapText="1"/>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17" fillId="0" borderId="0" xfId="0" applyFont="1" applyFill="1" applyAlignment="1">
      <alignment horizontal="left" vertical="top" wrapText="1"/>
    </xf>
    <xf numFmtId="0" fontId="17" fillId="0" borderId="0" xfId="0" applyFont="1" applyFill="1" applyAlignment="1">
      <alignment horizontal="left" vertical="center" wrapText="1"/>
    </xf>
    <xf numFmtId="177" fontId="12" fillId="0" borderId="12" xfId="0" applyNumberFormat="1" applyFont="1" applyFill="1" applyBorder="1">
      <alignment vertical="center"/>
    </xf>
    <xf numFmtId="177" fontId="12" fillId="0" borderId="13" xfId="0" applyNumberFormat="1" applyFont="1" applyFill="1" applyBorder="1">
      <alignment vertical="center"/>
    </xf>
    <xf numFmtId="0" fontId="15" fillId="0" borderId="14" xfId="0" applyFont="1" applyFill="1" applyBorder="1">
      <alignment vertical="center"/>
    </xf>
    <xf numFmtId="0" fontId="12" fillId="0" borderId="8" xfId="0" applyFont="1" applyFill="1" applyBorder="1">
      <alignment vertical="center"/>
    </xf>
    <xf numFmtId="0" fontId="3" fillId="0" borderId="13" xfId="0" applyFont="1" applyFill="1" applyBorder="1">
      <alignment vertical="center"/>
    </xf>
    <xf numFmtId="0" fontId="12" fillId="0" borderId="13" xfId="0" applyFont="1" applyFill="1" applyBorder="1" applyAlignment="1">
      <alignment horizontal="center" vertical="center"/>
    </xf>
    <xf numFmtId="0" fontId="16" fillId="0" borderId="14" xfId="0" applyFont="1" applyFill="1" applyBorder="1">
      <alignment vertical="center"/>
    </xf>
    <xf numFmtId="0" fontId="15" fillId="0" borderId="15"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16" xfId="0" applyFont="1" applyFill="1" applyBorder="1" applyAlignment="1">
      <alignment horizontal="center" vertical="center" wrapText="1"/>
    </xf>
    <xf numFmtId="0" fontId="15" fillId="0" borderId="71"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91" xfId="0" applyFont="1" applyFill="1" applyBorder="1" applyAlignment="1">
      <alignment horizontal="center" vertical="center"/>
    </xf>
    <xf numFmtId="0" fontId="0" fillId="0" borderId="92" xfId="0" applyFill="1" applyBorder="1">
      <alignment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177" fontId="39" fillId="0" borderId="93" xfId="0" applyNumberFormat="1" applyFont="1" applyFill="1" applyBorder="1" applyAlignment="1" applyProtection="1">
      <alignment horizontal="center" vertical="center"/>
      <protection locked="0"/>
    </xf>
    <xf numFmtId="177" fontId="39" fillId="0" borderId="94" xfId="0" applyNumberFormat="1" applyFont="1" applyFill="1" applyBorder="1" applyAlignment="1" applyProtection="1">
      <alignment horizontal="center" vertical="center"/>
      <protection locked="0"/>
    </xf>
    <xf numFmtId="0" fontId="16" fillId="0" borderId="18" xfId="0" applyFont="1" applyFill="1" applyBorder="1" applyAlignment="1">
      <alignment horizontal="center" vertical="center" wrapText="1"/>
    </xf>
    <xf numFmtId="0" fontId="16" fillId="0" borderId="18" xfId="0" applyFont="1" applyFill="1" applyBorder="1" applyAlignment="1">
      <alignment horizontal="center" vertical="center"/>
    </xf>
    <xf numFmtId="177" fontId="39" fillId="0" borderId="95" xfId="0" applyNumberFormat="1" applyFont="1" applyFill="1" applyBorder="1" applyAlignment="1" applyProtection="1">
      <alignment horizontal="center" vertical="center"/>
      <protection locked="0"/>
    </xf>
    <xf numFmtId="0" fontId="18" fillId="0" borderId="0" xfId="0" applyFont="1" applyFill="1" applyAlignment="1">
      <alignment vertical="top" textRotation="255"/>
    </xf>
    <xf numFmtId="0" fontId="12" fillId="0" borderId="92" xfId="0" applyFont="1" applyFill="1" applyBorder="1">
      <alignment vertical="center"/>
    </xf>
    <xf numFmtId="0" fontId="15" fillId="0" borderId="96" xfId="0" applyFont="1" applyFill="1" applyBorder="1" applyAlignment="1">
      <alignment horizontal="left" vertical="center"/>
    </xf>
    <xf numFmtId="0" fontId="15" fillId="0" borderId="24" xfId="0" applyFont="1" applyFill="1" applyBorder="1" applyAlignment="1">
      <alignment horizontal="left" vertical="center"/>
    </xf>
    <xf numFmtId="178" fontId="12" fillId="0" borderId="97" xfId="0" applyNumberFormat="1" applyFont="1" applyFill="1" applyBorder="1" applyProtection="1">
      <alignment vertical="center"/>
      <protection locked="0"/>
    </xf>
    <xf numFmtId="178" fontId="12" fillId="0" borderId="1" xfId="0" applyNumberFormat="1" applyFont="1" applyFill="1" applyBorder="1" applyProtection="1">
      <alignment vertical="center"/>
      <protection locked="0"/>
    </xf>
    <xf numFmtId="0" fontId="15" fillId="0" borderId="25" xfId="0" applyFont="1" applyFill="1" applyBorder="1">
      <alignment vertical="center"/>
    </xf>
    <xf numFmtId="0" fontId="17" fillId="0" borderId="20" xfId="0" applyFont="1" applyFill="1" applyBorder="1" applyAlignment="1">
      <alignment horizontal="center" textRotation="255"/>
    </xf>
    <xf numFmtId="0" fontId="15" fillId="0" borderId="98" xfId="0" applyFont="1" applyFill="1" applyBorder="1" applyAlignment="1">
      <alignment horizontal="left" vertical="center" wrapText="1"/>
    </xf>
    <xf numFmtId="178" fontId="12" fillId="0" borderId="43" xfId="0" applyNumberFormat="1" applyFont="1" applyFill="1" applyBorder="1" applyAlignment="1" applyProtection="1">
      <alignment horizontal="right" vertical="center"/>
      <protection locked="0"/>
    </xf>
    <xf numFmtId="178" fontId="12" fillId="0" borderId="9" xfId="0" applyNumberFormat="1" applyFont="1" applyFill="1" applyBorder="1" applyAlignment="1" applyProtection="1">
      <alignment horizontal="right" vertical="center"/>
      <protection locked="0"/>
    </xf>
    <xf numFmtId="178" fontId="12" fillId="0" borderId="10" xfId="0" applyNumberFormat="1" applyFont="1" applyFill="1" applyBorder="1" applyAlignment="1" applyProtection="1">
      <alignment horizontal="right" vertical="center"/>
      <protection locked="0"/>
    </xf>
    <xf numFmtId="0" fontId="15" fillId="0" borderId="68" xfId="0" applyFont="1" applyFill="1" applyBorder="1" applyAlignment="1">
      <alignment horizontal="center" vertical="center"/>
    </xf>
    <xf numFmtId="178" fontId="12" fillId="0" borderId="8" xfId="0" applyNumberFormat="1" applyFont="1" applyFill="1" applyBorder="1" applyAlignment="1" applyProtection="1">
      <alignment horizontal="right" vertical="center"/>
      <protection locked="0"/>
    </xf>
    <xf numFmtId="0" fontId="21" fillId="0" borderId="99" xfId="0" applyFont="1" applyFill="1" applyBorder="1" applyAlignment="1">
      <alignment horizontal="center" vertical="center"/>
    </xf>
    <xf numFmtId="0" fontId="15" fillId="0" borderId="100" xfId="0" applyFont="1" applyFill="1" applyBorder="1" applyAlignment="1">
      <alignment horizontal="left" vertical="center" wrapText="1"/>
    </xf>
    <xf numFmtId="178" fontId="12" fillId="0" borderId="101" xfId="0" applyNumberFormat="1" applyFont="1" applyFill="1" applyBorder="1" applyAlignment="1" applyProtection="1">
      <alignment horizontal="right" vertical="center"/>
      <protection locked="0"/>
    </xf>
    <xf numFmtId="178" fontId="12" fillId="0" borderId="6" xfId="0" applyNumberFormat="1" applyFont="1" applyFill="1" applyBorder="1" applyAlignment="1" applyProtection="1">
      <alignment horizontal="right" vertical="center"/>
      <protection locked="0"/>
    </xf>
    <xf numFmtId="178" fontId="12" fillId="0" borderId="7" xfId="0" applyNumberFormat="1" applyFont="1" applyFill="1" applyBorder="1" applyAlignment="1" applyProtection="1">
      <alignment horizontal="right" vertical="center"/>
      <protection locked="0"/>
    </xf>
    <xf numFmtId="0" fontId="15" fillId="0" borderId="54" xfId="0" applyFont="1" applyFill="1" applyBorder="1" applyAlignment="1">
      <alignment horizontal="center" vertical="center"/>
    </xf>
    <xf numFmtId="178" fontId="12" fillId="0" borderId="5" xfId="0" applyNumberFormat="1" applyFont="1" applyFill="1" applyBorder="1" applyAlignment="1" applyProtection="1">
      <alignment horizontal="right" vertical="center"/>
      <protection locked="0"/>
    </xf>
    <xf numFmtId="0" fontId="17" fillId="0" borderId="20" xfId="0" applyFont="1" applyFill="1" applyBorder="1" applyAlignment="1">
      <alignment horizontal="center" vertical="top" textRotation="255"/>
    </xf>
    <xf numFmtId="38" fontId="12" fillId="0" borderId="20" xfId="1" applyFont="1" applyFill="1" applyBorder="1" applyAlignment="1" applyProtection="1">
      <alignment vertical="center"/>
    </xf>
    <xf numFmtId="38" fontId="12" fillId="0" borderId="0" xfId="1" applyFont="1" applyFill="1" applyBorder="1" applyAlignment="1" applyProtection="1">
      <alignment vertical="center"/>
    </xf>
    <xf numFmtId="0" fontId="15" fillId="0" borderId="16" xfId="0" applyFont="1" applyFill="1" applyBorder="1">
      <alignment vertical="center"/>
    </xf>
    <xf numFmtId="38" fontId="12" fillId="0" borderId="15" xfId="1" applyFont="1" applyFill="1" applyBorder="1" applyAlignment="1" applyProtection="1">
      <alignment vertical="center"/>
    </xf>
    <xf numFmtId="0" fontId="15" fillId="0" borderId="96" xfId="0" applyFont="1" applyFill="1" applyBorder="1" applyAlignment="1">
      <alignment horizontal="left" vertical="center" wrapText="1"/>
    </xf>
    <xf numFmtId="0" fontId="15" fillId="0" borderId="24" xfId="0" applyFont="1" applyFill="1" applyBorder="1" applyAlignment="1">
      <alignment horizontal="left" vertical="center" wrapText="1"/>
    </xf>
    <xf numFmtId="177" fontId="16" fillId="0" borderId="102" xfId="0" applyNumberFormat="1" applyFont="1" applyFill="1" applyBorder="1" applyAlignment="1">
      <alignment horizontal="right" vertical="center"/>
    </xf>
    <xf numFmtId="177" fontId="16" fillId="0" borderId="11" xfId="0" applyNumberFormat="1" applyFont="1" applyFill="1" applyBorder="1" applyAlignment="1">
      <alignment vertical="center" shrinkToFit="1"/>
    </xf>
    <xf numFmtId="177" fontId="16" fillId="0" borderId="11" xfId="0" applyNumberFormat="1" applyFont="1" applyFill="1" applyBorder="1">
      <alignment vertical="center"/>
    </xf>
    <xf numFmtId="0" fontId="16" fillId="0" borderId="103" xfId="0" applyFont="1" applyFill="1" applyBorder="1">
      <alignment vertical="center"/>
    </xf>
    <xf numFmtId="177" fontId="16" fillId="0" borderId="15" xfId="0" applyNumberFormat="1" applyFont="1" applyFill="1" applyBorder="1" applyAlignment="1">
      <alignment horizontal="right" vertical="center"/>
    </xf>
    <xf numFmtId="177" fontId="16" fillId="0" borderId="0" xfId="0" applyNumberFormat="1" applyFont="1" applyFill="1" applyAlignment="1">
      <alignment vertical="center" shrinkToFit="1"/>
    </xf>
    <xf numFmtId="177" fontId="16" fillId="0" borderId="0" xfId="0" applyNumberFormat="1" applyFont="1" applyFill="1">
      <alignment vertical="center"/>
    </xf>
    <xf numFmtId="0" fontId="16" fillId="0" borderId="86" xfId="0" applyFont="1" applyFill="1" applyBorder="1">
      <alignment vertical="center"/>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38" fontId="12" fillId="0" borderId="8" xfId="1" applyFont="1" applyFill="1" applyBorder="1" applyAlignment="1" applyProtection="1">
      <alignment vertical="center"/>
      <protection locked="0"/>
    </xf>
    <xf numFmtId="38" fontId="12" fillId="0" borderId="9" xfId="1" applyFont="1" applyFill="1" applyBorder="1" applyAlignment="1" applyProtection="1">
      <alignment vertical="center"/>
      <protection locked="0"/>
    </xf>
    <xf numFmtId="38" fontId="12" fillId="0" borderId="10" xfId="1" applyFont="1" applyFill="1" applyBorder="1" applyAlignment="1" applyProtection="1">
      <alignment vertical="center"/>
      <protection locked="0"/>
    </xf>
    <xf numFmtId="0" fontId="15" fillId="0" borderId="104" xfId="0" applyFont="1" applyFill="1" applyBorder="1">
      <alignment vertical="center"/>
    </xf>
    <xf numFmtId="38" fontId="12" fillId="0" borderId="71" xfId="1" applyFont="1" applyFill="1" applyBorder="1" applyAlignment="1" applyProtection="1">
      <alignment horizontal="right" vertical="center"/>
      <protection locked="0"/>
    </xf>
    <xf numFmtId="38" fontId="12" fillId="0" borderId="46" xfId="1" applyFont="1" applyFill="1" applyBorder="1" applyAlignment="1" applyProtection="1">
      <alignment horizontal="right" vertical="center"/>
      <protection locked="0"/>
    </xf>
    <xf numFmtId="38" fontId="12" fillId="0" borderId="91" xfId="1" applyFont="1" applyFill="1" applyBorder="1" applyAlignment="1" applyProtection="1">
      <alignment horizontal="right" vertical="center"/>
      <protection locked="0"/>
    </xf>
    <xf numFmtId="0" fontId="15" fillId="0" borderId="29" xfId="0" applyFont="1" applyFill="1" applyBorder="1">
      <alignment vertical="center"/>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38" fontId="12" fillId="0" borderId="97" xfId="1" applyFont="1" applyFill="1" applyBorder="1" applyAlignment="1" applyProtection="1">
      <alignment vertical="center"/>
      <protection locked="0"/>
    </xf>
    <xf numFmtId="38" fontId="12" fillId="0" borderId="1" xfId="1" applyFont="1" applyFill="1" applyBorder="1" applyAlignment="1" applyProtection="1">
      <alignment vertical="center"/>
      <protection locked="0"/>
    </xf>
    <xf numFmtId="0" fontId="15" fillId="0" borderId="86" xfId="0" applyFont="1" applyFill="1" applyBorder="1">
      <alignment vertical="center"/>
    </xf>
    <xf numFmtId="0" fontId="13" fillId="0" borderId="21" xfId="0" applyFont="1" applyFill="1" applyBorder="1">
      <alignment vertical="center"/>
    </xf>
    <xf numFmtId="0" fontId="11" fillId="0" borderId="105" xfId="0" applyFont="1" applyFill="1" applyBorder="1" applyAlignment="1">
      <alignment horizontal="center" vertical="center"/>
    </xf>
    <xf numFmtId="0" fontId="17" fillId="0" borderId="20" xfId="0" applyFont="1" applyFill="1" applyBorder="1" applyAlignment="1">
      <alignment vertical="center" textRotation="255"/>
    </xf>
    <xf numFmtId="0" fontId="13" fillId="0" borderId="92" xfId="0" applyFont="1" applyFill="1" applyBorder="1">
      <alignment vertical="center"/>
    </xf>
    <xf numFmtId="0" fontId="18" fillId="0" borderId="15" xfId="0" applyFont="1" applyFill="1" applyBorder="1" applyAlignment="1">
      <alignment horizontal="left" vertical="center" wrapText="1"/>
    </xf>
    <xf numFmtId="0" fontId="18" fillId="0" borderId="0" xfId="0" applyFont="1" applyFill="1" applyAlignment="1">
      <alignment horizontal="left" vertical="center" wrapText="1"/>
    </xf>
    <xf numFmtId="178" fontId="12" fillId="0" borderId="0" xfId="0" applyNumberFormat="1" applyFont="1" applyFill="1">
      <alignment vertical="center"/>
    </xf>
    <xf numFmtId="0" fontId="11" fillId="0" borderId="99" xfId="0" applyFont="1" applyFill="1" applyBorder="1" applyAlignment="1">
      <alignment horizontal="center" vertical="center"/>
    </xf>
    <xf numFmtId="0" fontId="17" fillId="0" borderId="20" xfId="0" applyFont="1" applyFill="1" applyBorder="1" applyAlignment="1">
      <alignment horizontal="center" vertical="center" textRotation="255"/>
    </xf>
    <xf numFmtId="179" fontId="15" fillId="0" borderId="0" xfId="0" applyNumberFormat="1" applyFont="1" applyFill="1">
      <alignment vertical="center"/>
    </xf>
    <xf numFmtId="0" fontId="18" fillId="0" borderId="98" xfId="0" applyFont="1" applyFill="1" applyBorder="1" applyAlignment="1">
      <alignment horizontal="left" vertical="center" wrapText="1"/>
    </xf>
    <xf numFmtId="0" fontId="18" fillId="0" borderId="76" xfId="0" applyFont="1" applyFill="1" applyBorder="1" applyAlignment="1">
      <alignment horizontal="left" vertical="center" wrapText="1"/>
    </xf>
    <xf numFmtId="0" fontId="28" fillId="0" borderId="106" xfId="0" applyFont="1" applyFill="1" applyBorder="1">
      <alignment vertical="center"/>
    </xf>
    <xf numFmtId="0" fontId="11" fillId="0" borderId="107" xfId="0" applyFont="1" applyFill="1" applyBorder="1" applyAlignment="1">
      <alignment horizontal="center" vertical="center"/>
    </xf>
    <xf numFmtId="0" fontId="3" fillId="0" borderId="15" xfId="0" applyFont="1" applyFill="1" applyBorder="1" applyAlignment="1">
      <alignment horizontal="left" vertical="center"/>
    </xf>
    <xf numFmtId="0" fontId="15" fillId="0" borderId="17" xfId="0" applyFont="1" applyFill="1" applyBorder="1">
      <alignment vertical="center"/>
    </xf>
    <xf numFmtId="0" fontId="13" fillId="0" borderId="18" xfId="0" applyFont="1" applyFill="1" applyBorder="1">
      <alignment vertical="center"/>
    </xf>
    <xf numFmtId="0" fontId="16" fillId="0" borderId="18" xfId="0" applyFont="1" applyFill="1" applyBorder="1">
      <alignment vertical="center"/>
    </xf>
    <xf numFmtId="0" fontId="16" fillId="0" borderId="18" xfId="0" applyFont="1" applyFill="1" applyBorder="1" applyAlignment="1">
      <alignment vertical="center" wrapText="1"/>
    </xf>
    <xf numFmtId="0" fontId="12" fillId="0" borderId="19" xfId="0" applyFont="1" applyFill="1" applyBorder="1" applyAlignment="1">
      <alignment horizontal="center" vertical="center"/>
    </xf>
    <xf numFmtId="0" fontId="40" fillId="0" borderId="0" xfId="0" applyFont="1" applyFill="1" applyProtection="1">
      <alignment vertical="center"/>
      <protection locked="0"/>
    </xf>
    <xf numFmtId="0" fontId="12" fillId="0" borderId="21" xfId="0" applyFont="1" applyFill="1" applyBorder="1" applyAlignment="1">
      <alignment horizontal="center" vertical="center"/>
    </xf>
    <xf numFmtId="0" fontId="40" fillId="0" borderId="0" xfId="0" applyFont="1" applyFill="1" applyAlignment="1" applyProtection="1">
      <alignment vertical="top"/>
      <protection locked="0"/>
    </xf>
    <xf numFmtId="0" fontId="15" fillId="0" borderId="0" xfId="0" applyFont="1" applyFill="1" applyAlignment="1">
      <alignment vertical="top"/>
    </xf>
    <xf numFmtId="0" fontId="16" fillId="0" borderId="0" xfId="0" applyFont="1" applyFill="1" applyAlignment="1">
      <alignment vertical="center" wrapText="1"/>
    </xf>
    <xf numFmtId="180" fontId="17" fillId="0" borderId="0" xfId="0" applyNumberFormat="1" applyFont="1" applyFill="1">
      <alignment vertical="center"/>
    </xf>
    <xf numFmtId="0" fontId="3" fillId="0" borderId="5" xfId="0" applyFont="1" applyFill="1" applyBorder="1" applyAlignment="1">
      <alignment horizontal="left" vertical="center"/>
    </xf>
    <xf numFmtId="0" fontId="15" fillId="0" borderId="27" xfId="0" applyFont="1" applyFill="1" applyBorder="1">
      <alignment vertical="center"/>
    </xf>
    <xf numFmtId="0" fontId="40" fillId="0" borderId="28" xfId="0" applyFont="1" applyFill="1" applyBorder="1" applyAlignment="1" applyProtection="1">
      <alignment vertical="top"/>
      <protection locked="0"/>
    </xf>
    <xf numFmtId="0" fontId="16" fillId="0" borderId="28" xfId="0" applyFont="1" applyFill="1" applyBorder="1">
      <alignment vertical="center"/>
    </xf>
    <xf numFmtId="0" fontId="15" fillId="0" borderId="28" xfId="0" applyFont="1" applyFill="1" applyBorder="1" applyAlignment="1">
      <alignment vertical="top"/>
    </xf>
    <xf numFmtId="0" fontId="15" fillId="0" borderId="28" xfId="0" applyFont="1" applyFill="1" applyBorder="1" applyAlignment="1" applyProtection="1">
      <alignment horizontal="left" vertical="center" shrinkToFit="1"/>
      <protection locked="0"/>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41" xfId="0" applyFont="1" applyFill="1" applyBorder="1" applyAlignment="1" applyProtection="1">
      <alignment horizontal="center" vertical="center"/>
      <protection locked="0"/>
    </xf>
    <xf numFmtId="0" fontId="13" fillId="0" borderId="20" xfId="0" applyFont="1" applyFill="1" applyBorder="1">
      <alignment vertical="center"/>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101" xfId="0" applyFont="1" applyFill="1" applyBorder="1" applyAlignment="1" applyProtection="1">
      <alignment horizontal="left" vertical="center" wrapText="1" shrinkToFit="1"/>
      <protection locked="0"/>
    </xf>
    <xf numFmtId="0" fontId="16" fillId="0" borderId="6" xfId="0" applyFont="1" applyFill="1" applyBorder="1" applyAlignment="1" applyProtection="1">
      <alignment horizontal="left" vertical="center" wrapText="1" shrinkToFit="1"/>
      <protection locked="0"/>
    </xf>
    <xf numFmtId="0" fontId="16" fillId="0" borderId="41" xfId="0" applyFont="1" applyFill="1" applyBorder="1" applyAlignment="1" applyProtection="1">
      <alignment horizontal="left" vertical="center" wrapText="1" shrinkToFit="1"/>
      <protection locked="0"/>
    </xf>
    <xf numFmtId="0" fontId="16" fillId="0" borderId="19" xfId="0" applyFont="1" applyFill="1" applyBorder="1" applyAlignment="1" applyProtection="1">
      <alignment horizontal="left" vertical="center" wrapText="1" shrinkToFit="1"/>
      <protection locked="0"/>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4" xfId="0" applyFont="1" applyFill="1" applyBorder="1" applyAlignment="1">
      <alignment horizontal="left" vertical="center" shrinkToFit="1"/>
    </xf>
    <xf numFmtId="0" fontId="15" fillId="0" borderId="13" xfId="0" applyFont="1" applyFill="1" applyBorder="1" applyAlignment="1">
      <alignment horizontal="left" vertical="center" shrinkToFit="1"/>
    </xf>
    <xf numFmtId="0" fontId="15" fillId="0" borderId="14" xfId="0" applyFont="1" applyFill="1" applyBorder="1" applyAlignment="1">
      <alignment horizontal="left" vertical="center" shrinkToFit="1"/>
    </xf>
    <xf numFmtId="0" fontId="12" fillId="0" borderId="12" xfId="0" applyFont="1" applyFill="1" applyBorder="1" applyAlignment="1" applyProtection="1">
      <alignment horizontal="left" vertical="center" shrinkToFit="1"/>
      <protection locked="0"/>
    </xf>
    <xf numFmtId="0" fontId="12" fillId="0" borderId="13" xfId="0" applyFont="1" applyFill="1" applyBorder="1" applyAlignment="1" applyProtection="1">
      <alignment horizontal="left" vertical="center" shrinkToFit="1"/>
      <protection locked="0"/>
    </xf>
    <xf numFmtId="0" fontId="12" fillId="0" borderId="9" xfId="0" applyFont="1" applyFill="1" applyBorder="1" applyAlignment="1" applyProtection="1">
      <alignment horizontal="left" vertical="center" shrinkToFit="1"/>
      <protection locked="0"/>
    </xf>
    <xf numFmtId="0" fontId="12" fillId="0" borderId="33" xfId="0" applyFont="1" applyFill="1" applyBorder="1" applyAlignment="1" applyProtection="1">
      <alignment horizontal="left" vertical="center" shrinkToFit="1"/>
      <protection locked="0"/>
    </xf>
    <xf numFmtId="0" fontId="41" fillId="0" borderId="101" xfId="0" applyFont="1" applyFill="1" applyBorder="1" applyProtection="1">
      <alignment vertical="center"/>
      <protection locked="0"/>
    </xf>
    <xf numFmtId="0" fontId="41" fillId="0" borderId="6" xfId="0" applyFont="1" applyFill="1" applyBorder="1" applyProtection="1">
      <alignment vertical="center"/>
      <protection locked="0"/>
    </xf>
    <xf numFmtId="0" fontId="42" fillId="0" borderId="6" xfId="0" applyFont="1" applyFill="1" applyBorder="1" applyProtection="1">
      <alignment vertical="center"/>
      <protection locked="0"/>
    </xf>
    <xf numFmtId="0" fontId="15" fillId="0" borderId="13" xfId="0" applyFont="1" applyFill="1" applyBorder="1" applyAlignment="1">
      <alignment horizontal="center" vertical="center" shrinkToFit="1"/>
    </xf>
    <xf numFmtId="0" fontId="41" fillId="0" borderId="13" xfId="0" applyFont="1" applyFill="1" applyBorder="1" applyProtection="1">
      <alignment vertical="center"/>
      <protection locked="0"/>
    </xf>
    <xf numFmtId="0" fontId="12" fillId="0" borderId="13" xfId="0" applyFont="1" applyFill="1" applyBorder="1" applyAlignment="1">
      <alignment horizontal="right" vertical="center"/>
    </xf>
    <xf numFmtId="0" fontId="0" fillId="0" borderId="42" xfId="0" applyFill="1" applyBorder="1">
      <alignment vertical="center"/>
    </xf>
    <xf numFmtId="0" fontId="12" fillId="0" borderId="21" xfId="0" applyFont="1" applyFill="1" applyBorder="1">
      <alignment vertical="center"/>
    </xf>
    <xf numFmtId="0" fontId="41" fillId="0" borderId="20" xfId="0" applyFont="1" applyFill="1" applyBorder="1" applyProtection="1">
      <alignment vertical="center"/>
      <protection locked="0"/>
    </xf>
    <xf numFmtId="0" fontId="42" fillId="0" borderId="0" xfId="0" applyFont="1" applyFill="1" applyProtection="1">
      <alignment vertical="center"/>
      <protection locked="0"/>
    </xf>
    <xf numFmtId="0" fontId="43" fillId="0" borderId="0" xfId="0" applyFont="1" applyFill="1" applyProtection="1">
      <alignment vertical="center"/>
      <protection locked="0"/>
    </xf>
    <xf numFmtId="0" fontId="16" fillId="0" borderId="0" xfId="0" applyFont="1" applyFill="1" applyAlignment="1" applyProtection="1">
      <alignment horizontal="center" vertical="center" shrinkToFit="1"/>
      <protection locked="0"/>
    </xf>
    <xf numFmtId="0" fontId="16" fillId="0" borderId="21" xfId="0" applyFont="1" applyFill="1" applyBorder="1">
      <alignment vertical="center"/>
    </xf>
    <xf numFmtId="0" fontId="15" fillId="0" borderId="20" xfId="0" applyFont="1" applyFill="1" applyBorder="1" applyAlignment="1">
      <alignment horizontal="left" vertical="center" wrapText="1"/>
    </xf>
    <xf numFmtId="0" fontId="15" fillId="0" borderId="0" xfId="0" applyFont="1" applyFill="1" applyAlignment="1">
      <alignment horizontal="left" vertical="center"/>
    </xf>
    <xf numFmtId="0" fontId="15" fillId="0" borderId="21" xfId="0" applyFont="1" applyFill="1" applyBorder="1" applyAlignment="1">
      <alignment horizontal="left" vertical="center"/>
    </xf>
    <xf numFmtId="0" fontId="28" fillId="0" borderId="45" xfId="0" applyFont="1" applyFill="1" applyBorder="1" applyAlignment="1" applyProtection="1">
      <alignment horizontal="left" vertical="center" wrapText="1" shrinkToFit="1"/>
      <protection locked="0"/>
    </xf>
    <xf numFmtId="0" fontId="28" fillId="0" borderId="46" xfId="0" applyFont="1" applyFill="1" applyBorder="1" applyAlignment="1" applyProtection="1">
      <alignment horizontal="left" vertical="center" wrapText="1" shrinkToFit="1"/>
      <protection locked="0"/>
    </xf>
    <xf numFmtId="0" fontId="28" fillId="0" borderId="47" xfId="0" applyFont="1" applyFill="1" applyBorder="1" applyAlignment="1" applyProtection="1">
      <alignment horizontal="left" vertical="center" wrapText="1" shrinkToFit="1"/>
      <protection locked="0"/>
    </xf>
    <xf numFmtId="0" fontId="12" fillId="0" borderId="108" xfId="0" applyFont="1" applyFill="1" applyBorder="1" applyAlignment="1">
      <alignment horizontal="center" vertical="center"/>
    </xf>
    <xf numFmtId="0" fontId="43" fillId="0" borderId="35" xfId="0" applyFont="1" applyFill="1" applyBorder="1" applyAlignment="1" applyProtection="1">
      <alignment horizontal="center" vertical="center"/>
      <protection locked="0"/>
    </xf>
    <xf numFmtId="0" fontId="30" fillId="0" borderId="0" xfId="0" applyFont="1" applyFill="1" applyAlignment="1">
      <alignment vertical="top"/>
    </xf>
    <xf numFmtId="49" fontId="15" fillId="0" borderId="0" xfId="0" applyNumberFormat="1" applyFont="1" applyFill="1" applyAlignment="1">
      <alignment horizontal="left" vertical="center"/>
    </xf>
    <xf numFmtId="0" fontId="15" fillId="0" borderId="44" xfId="0" applyFont="1" applyFill="1" applyBorder="1" applyAlignment="1">
      <alignment horizontal="center" vertical="center" wrapText="1"/>
    </xf>
    <xf numFmtId="0" fontId="42" fillId="0" borderId="109" xfId="0" applyFont="1" applyFill="1" applyBorder="1" applyAlignment="1" applyProtection="1">
      <alignment horizontal="center" vertical="center" wrapText="1"/>
      <protection locked="0"/>
    </xf>
    <xf numFmtId="0" fontId="15" fillId="0" borderId="81" xfId="0" applyFont="1" applyFill="1" applyBorder="1" applyAlignment="1">
      <alignment horizontal="left" vertical="center"/>
    </xf>
    <xf numFmtId="0" fontId="15" fillId="0" borderId="82" xfId="0" applyFont="1" applyFill="1" applyBorder="1" applyAlignment="1">
      <alignment horizontal="left" vertical="center"/>
    </xf>
    <xf numFmtId="0" fontId="15" fillId="0" borderId="10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86" xfId="0" applyFont="1" applyFill="1" applyBorder="1" applyAlignment="1">
      <alignment horizontal="center" vertical="center" wrapText="1"/>
    </xf>
    <xf numFmtId="0" fontId="42" fillId="0" borderId="23" xfId="0" applyFont="1" applyFill="1" applyBorder="1" applyAlignment="1" applyProtection="1">
      <alignment horizontal="center" vertical="center" wrapText="1"/>
      <protection locked="0"/>
    </xf>
    <xf numFmtId="0" fontId="15" fillId="0" borderId="98"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5" fillId="0" borderId="25" xfId="0" applyFont="1" applyFill="1" applyBorder="1" applyAlignment="1">
      <alignment horizontal="left" vertical="center" wrapText="1"/>
    </xf>
    <xf numFmtId="0" fontId="15" fillId="0" borderId="108" xfId="0" applyFont="1" applyFill="1" applyBorder="1" applyAlignment="1">
      <alignment horizontal="center" vertical="center" wrapText="1"/>
    </xf>
    <xf numFmtId="0" fontId="42" fillId="0" borderId="110" xfId="0" applyFont="1" applyFill="1" applyBorder="1" applyAlignment="1" applyProtection="1">
      <alignment horizontal="center" vertical="center" wrapText="1"/>
      <protection locked="0"/>
    </xf>
    <xf numFmtId="0" fontId="15" fillId="0" borderId="89" xfId="0" applyFont="1" applyFill="1" applyBorder="1">
      <alignment vertical="center"/>
    </xf>
    <xf numFmtId="0" fontId="13" fillId="0" borderId="89" xfId="0" applyFont="1" applyFill="1" applyBorder="1">
      <alignment vertical="center"/>
    </xf>
    <xf numFmtId="0" fontId="16" fillId="0" borderId="89" xfId="0" applyFont="1" applyFill="1" applyBorder="1">
      <alignment vertical="center"/>
    </xf>
    <xf numFmtId="0" fontId="15" fillId="0" borderId="89" xfId="0" applyFont="1" applyFill="1" applyBorder="1" applyAlignment="1" applyProtection="1">
      <alignment horizontal="center" vertical="center" shrinkToFit="1"/>
      <protection locked="0"/>
    </xf>
    <xf numFmtId="0" fontId="16" fillId="0" borderId="89" xfId="0" applyFont="1" applyFill="1" applyBorder="1" applyAlignment="1">
      <alignment vertical="center" wrapText="1"/>
    </xf>
    <xf numFmtId="0" fontId="16" fillId="0" borderId="90" xfId="0" applyFont="1" applyFill="1" applyBorder="1" applyAlignment="1">
      <alignment vertical="center" wrapText="1"/>
    </xf>
    <xf numFmtId="0" fontId="15" fillId="0" borderId="0" xfId="0" applyFont="1" applyFill="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horizontal="left" vertical="center" wrapText="1"/>
    </xf>
    <xf numFmtId="0" fontId="0" fillId="0" borderId="9" xfId="0" applyFill="1" applyBorder="1">
      <alignment vertical="center"/>
    </xf>
    <xf numFmtId="0" fontId="16" fillId="0" borderId="0" xfId="0" applyFont="1" applyFill="1" applyAlignment="1">
      <alignment horizontal="left" vertical="center"/>
    </xf>
    <xf numFmtId="0" fontId="15" fillId="0" borderId="1" xfId="0" applyFont="1" applyFill="1" applyBorder="1" applyAlignment="1">
      <alignment horizontal="left" vertical="center"/>
    </xf>
    <xf numFmtId="0" fontId="15" fillId="0" borderId="111" xfId="0" applyFont="1" applyFill="1" applyBorder="1" applyAlignment="1">
      <alignment horizontal="left" vertical="center"/>
    </xf>
    <xf numFmtId="0" fontId="18" fillId="0" borderId="8" xfId="0" applyFont="1" applyFill="1" applyBorder="1" applyAlignment="1">
      <alignment horizontal="center" vertical="center" textRotation="255"/>
    </xf>
    <xf numFmtId="0" fontId="18" fillId="0" borderId="10" xfId="0" applyFont="1" applyFill="1" applyBorder="1" applyAlignment="1">
      <alignment horizontal="center" vertical="center" textRotation="255"/>
    </xf>
    <xf numFmtId="38" fontId="12" fillId="0" borderId="40" xfId="0" applyNumberFormat="1" applyFont="1" applyFill="1" applyBorder="1" applyAlignment="1" applyProtection="1">
      <alignment horizontal="center" vertical="center" shrinkToFit="1"/>
      <protection locked="0"/>
    </xf>
    <xf numFmtId="38" fontId="12" fillId="0" borderId="41" xfId="0" applyNumberFormat="1" applyFont="1" applyFill="1" applyBorder="1" applyAlignment="1" applyProtection="1">
      <alignment horizontal="center" vertical="center" shrinkToFit="1"/>
      <protection locked="0"/>
    </xf>
    <xf numFmtId="38" fontId="12" fillId="0" borderId="42" xfId="0" applyNumberFormat="1" applyFont="1" applyFill="1" applyBorder="1" applyAlignment="1" applyProtection="1">
      <alignment horizontal="center" vertical="center" shrinkToFit="1"/>
      <protection locked="0"/>
    </xf>
    <xf numFmtId="0" fontId="0" fillId="0" borderId="8" xfId="0" applyFill="1" applyBorder="1">
      <alignment vertical="center"/>
    </xf>
    <xf numFmtId="0" fontId="32" fillId="0" borderId="9" xfId="0" applyFont="1" applyFill="1" applyBorder="1" applyAlignment="1">
      <alignment vertical="center" shrinkToFit="1"/>
    </xf>
    <xf numFmtId="2" fontId="32" fillId="0" borderId="9" xfId="0" applyNumberFormat="1" applyFont="1" applyFill="1" applyBorder="1" applyAlignment="1">
      <alignment vertical="center" shrinkToFit="1"/>
    </xf>
    <xf numFmtId="0" fontId="32" fillId="0" borderId="10" xfId="0" applyFont="1" applyFill="1" applyBorder="1" applyAlignment="1">
      <alignment vertical="center" shrinkToFit="1"/>
    </xf>
    <xf numFmtId="0" fontId="0" fillId="0" borderId="0" xfId="0" applyFill="1" applyAlignment="1">
      <alignment horizontal="center" vertical="center"/>
    </xf>
    <xf numFmtId="0" fontId="18" fillId="0" borderId="15" xfId="0" applyFont="1" applyFill="1" applyBorder="1" applyAlignment="1">
      <alignment horizontal="center" vertical="center" textRotation="255"/>
    </xf>
    <xf numFmtId="0" fontId="18" fillId="0" borderId="16" xfId="0" applyFont="1" applyFill="1" applyBorder="1" applyAlignment="1">
      <alignment horizontal="center" vertical="center" textRotation="255"/>
    </xf>
    <xf numFmtId="0" fontId="0" fillId="0" borderId="98" xfId="0" applyFill="1" applyBorder="1">
      <alignment vertical="center"/>
    </xf>
    <xf numFmtId="38" fontId="12" fillId="0" borderId="45" xfId="0" applyNumberFormat="1" applyFont="1" applyFill="1" applyBorder="1" applyAlignment="1" applyProtection="1">
      <alignment horizontal="center" vertical="center" shrinkToFit="1"/>
      <protection locked="0"/>
    </xf>
    <xf numFmtId="38" fontId="12" fillId="0" borderId="46" xfId="0" applyNumberFormat="1" applyFont="1" applyFill="1" applyBorder="1" applyAlignment="1" applyProtection="1">
      <alignment horizontal="center" vertical="center" shrinkToFit="1"/>
      <protection locked="0"/>
    </xf>
    <xf numFmtId="38" fontId="12" fillId="0" borderId="47" xfId="0" applyNumberFormat="1" applyFont="1" applyFill="1" applyBorder="1" applyAlignment="1" applyProtection="1">
      <alignment horizontal="center" vertical="center" shrinkToFit="1"/>
      <protection locked="0"/>
    </xf>
    <xf numFmtId="0" fontId="15" fillId="0" borderId="112" xfId="0" applyFont="1" applyFill="1" applyBorder="1">
      <alignment vertical="center"/>
    </xf>
    <xf numFmtId="0" fontId="32" fillId="0" borderId="15" xfId="0" applyFont="1" applyFill="1" applyBorder="1" applyAlignment="1">
      <alignment horizontal="right" vertical="center" shrinkToFit="1"/>
    </xf>
    <xf numFmtId="2" fontId="15" fillId="0" borderId="39" xfId="0" applyNumberFormat="1" applyFont="1" applyFill="1" applyBorder="1" applyAlignment="1">
      <alignment horizontal="center" vertical="center" shrinkToFit="1"/>
    </xf>
    <xf numFmtId="2" fontId="15" fillId="0" borderId="35" xfId="0" applyNumberFormat="1" applyFont="1" applyFill="1" applyBorder="1" applyAlignment="1">
      <alignment horizontal="center" vertical="center" shrinkToFit="1"/>
    </xf>
    <xf numFmtId="2" fontId="15" fillId="0" borderId="36" xfId="0" applyNumberFormat="1" applyFont="1" applyFill="1" applyBorder="1" applyAlignment="1">
      <alignment horizontal="center" vertical="center" shrinkToFit="1"/>
    </xf>
    <xf numFmtId="0" fontId="32" fillId="0" borderId="0" xfId="0" applyFont="1" applyFill="1" applyAlignment="1">
      <alignment vertical="center" shrinkToFit="1"/>
    </xf>
    <xf numFmtId="0" fontId="32" fillId="0" borderId="16" xfId="0" applyFont="1" applyFill="1" applyBorder="1" applyAlignment="1">
      <alignment vertical="center" shrinkToFit="1"/>
    </xf>
    <xf numFmtId="0" fontId="32" fillId="0" borderId="0" xfId="0" applyFont="1" applyFill="1" applyAlignment="1">
      <alignment horizontal="center" vertical="center" textRotation="255" shrinkToFit="1"/>
    </xf>
    <xf numFmtId="0" fontId="18" fillId="0" borderId="5" xfId="0" applyFont="1" applyFill="1" applyBorder="1" applyAlignment="1">
      <alignment horizontal="center" vertical="center" textRotation="255"/>
    </xf>
    <xf numFmtId="0" fontId="18" fillId="0" borderId="7" xfId="0" applyFont="1" applyFill="1" applyBorder="1" applyAlignment="1">
      <alignment horizontal="center" vertical="center" textRotation="255"/>
    </xf>
    <xf numFmtId="0" fontId="15" fillId="0" borderId="5" xfId="0" applyFont="1" applyFill="1" applyBorder="1" applyAlignment="1">
      <alignment vertical="center" wrapText="1"/>
    </xf>
    <xf numFmtId="0" fontId="17" fillId="0" borderId="113" xfId="0" applyFont="1" applyFill="1" applyBorder="1">
      <alignment vertical="center"/>
    </xf>
    <xf numFmtId="38" fontId="15" fillId="0" borderId="35" xfId="1" applyFont="1" applyFill="1" applyBorder="1" applyAlignment="1" applyProtection="1">
      <alignment horizontal="center" vertical="center" shrinkToFit="1"/>
    </xf>
    <xf numFmtId="38" fontId="27" fillId="0" borderId="35" xfId="1" applyFont="1" applyFill="1" applyBorder="1" applyAlignment="1" applyProtection="1">
      <alignment vertical="center" shrinkToFit="1"/>
    </xf>
    <xf numFmtId="38" fontId="16" fillId="0" borderId="0" xfId="1" applyFont="1" applyFill="1" applyBorder="1" applyAlignment="1" applyProtection="1">
      <alignment vertical="center" shrinkToFit="1"/>
    </xf>
    <xf numFmtId="0" fontId="44" fillId="0" borderId="6" xfId="0" applyFont="1" applyFill="1" applyBorder="1">
      <alignment vertical="center"/>
    </xf>
    <xf numFmtId="0" fontId="32" fillId="0" borderId="6" xfId="0" applyFont="1" applyFill="1" applyBorder="1" applyAlignment="1">
      <alignment horizontal="right" vertical="center" shrinkToFit="1"/>
    </xf>
    <xf numFmtId="2" fontId="32" fillId="0" borderId="6" xfId="0" applyNumberFormat="1" applyFont="1" applyFill="1" applyBorder="1" applyAlignment="1">
      <alignment horizontal="center" vertical="center" shrinkToFit="1"/>
    </xf>
    <xf numFmtId="0" fontId="32" fillId="0" borderId="7" xfId="0" applyFont="1" applyFill="1" applyBorder="1" applyAlignment="1">
      <alignment vertical="center" shrinkToFit="1"/>
    </xf>
    <xf numFmtId="0" fontId="21" fillId="0" borderId="0" xfId="0" applyFont="1" applyFill="1">
      <alignment vertical="center"/>
    </xf>
    <xf numFmtId="0" fontId="18" fillId="0" borderId="8" xfId="0" applyFont="1" applyFill="1" applyBorder="1" applyAlignment="1">
      <alignment horizontal="center" vertical="center" textRotation="255" wrapText="1"/>
    </xf>
    <xf numFmtId="0" fontId="15" fillId="0" borderId="8" xfId="0" applyFont="1" applyFill="1" applyBorder="1">
      <alignment vertical="center"/>
    </xf>
    <xf numFmtId="0" fontId="32" fillId="0" borderId="112" xfId="0" applyFont="1" applyFill="1" applyBorder="1" applyAlignment="1">
      <alignment vertical="center" shrinkToFit="1"/>
    </xf>
    <xf numFmtId="0" fontId="17" fillId="0" borderId="95" xfId="0" applyFont="1" applyFill="1" applyBorder="1">
      <alignment vertical="center"/>
    </xf>
    <xf numFmtId="38" fontId="15" fillId="0" borderId="41" xfId="1" applyFont="1" applyFill="1" applyBorder="1" applyAlignment="1" applyProtection="1">
      <alignment horizontal="center" vertical="center" shrinkToFit="1"/>
    </xf>
    <xf numFmtId="38" fontId="27" fillId="0" borderId="41" xfId="1" applyFont="1" applyFill="1" applyBorder="1" applyAlignment="1" applyProtection="1">
      <alignment vertical="center" shrinkToFit="1"/>
    </xf>
    <xf numFmtId="38" fontId="16" fillId="0" borderId="6" xfId="1" applyFont="1" applyFill="1" applyBorder="1" applyAlignment="1" applyProtection="1">
      <alignment vertical="center" shrinkToFit="1"/>
    </xf>
    <xf numFmtId="0" fontId="21" fillId="0" borderId="18" xfId="0" applyFont="1" applyFill="1" applyBorder="1">
      <alignment vertical="center"/>
    </xf>
    <xf numFmtId="0" fontId="32" fillId="0" borderId="0" xfId="0" applyFont="1" applyFill="1" applyAlignment="1">
      <alignment vertical="center" textRotation="255" shrinkToFit="1"/>
    </xf>
    <xf numFmtId="0" fontId="15" fillId="0" borderId="0" xfId="0" applyFont="1" applyFill="1" applyAlignment="1">
      <alignment horizontal="left" vertical="center" wrapText="1"/>
    </xf>
    <xf numFmtId="0" fontId="45" fillId="0" borderId="40" xfId="0" applyFont="1" applyFill="1" applyBorder="1">
      <alignment vertical="center"/>
    </xf>
    <xf numFmtId="0" fontId="16" fillId="0" borderId="101" xfId="0" applyFont="1" applyFill="1" applyBorder="1" applyAlignment="1">
      <alignment horizontal="center" vertical="center" wrapText="1" shrinkToFit="1"/>
    </xf>
    <xf numFmtId="0" fontId="16" fillId="0" borderId="6"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46" fillId="0" borderId="6" xfId="0" applyFont="1" applyFill="1" applyBorder="1" applyProtection="1">
      <alignment vertical="center"/>
      <protection locked="0"/>
    </xf>
    <xf numFmtId="0" fontId="15" fillId="0" borderId="6" xfId="0" applyFont="1" applyFill="1" applyBorder="1" applyAlignment="1">
      <alignment horizontal="center" vertical="center" shrinkToFit="1"/>
    </xf>
    <xf numFmtId="0" fontId="15" fillId="0" borderId="41" xfId="0" applyFont="1" applyFill="1" applyBorder="1" applyAlignment="1">
      <alignment horizontal="center" vertical="center" wrapText="1"/>
    </xf>
    <xf numFmtId="0" fontId="12" fillId="0" borderId="18" xfId="0" applyFont="1" applyFill="1" applyBorder="1">
      <alignment vertical="center"/>
    </xf>
    <xf numFmtId="0" fontId="12" fillId="0" borderId="19" xfId="0" applyFont="1" applyFill="1" applyBorder="1">
      <alignment vertical="center"/>
    </xf>
    <xf numFmtId="0" fontId="15" fillId="0" borderId="3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46" fillId="0" borderId="13" xfId="0" applyFont="1" applyFill="1" applyBorder="1" applyProtection="1">
      <alignment vertical="center"/>
      <protection locked="0"/>
    </xf>
    <xf numFmtId="0" fontId="47" fillId="0" borderId="6" xfId="0" applyFont="1" applyFill="1" applyBorder="1" applyProtection="1">
      <alignment vertical="center"/>
      <protection locked="0"/>
    </xf>
    <xf numFmtId="0" fontId="12" fillId="0" borderId="6" xfId="0" applyFont="1" applyFill="1" applyBorder="1" applyAlignment="1">
      <alignment horizontal="right" vertical="center"/>
    </xf>
    <xf numFmtId="0" fontId="12" fillId="0" borderId="33" xfId="0" applyFont="1" applyFill="1" applyBorder="1">
      <alignment vertical="center"/>
    </xf>
    <xf numFmtId="0" fontId="46" fillId="0" borderId="20" xfId="0" applyFont="1" applyFill="1" applyBorder="1" applyProtection="1">
      <alignment vertical="center"/>
      <protection locked="0"/>
    </xf>
    <xf numFmtId="0" fontId="46" fillId="0" borderId="0" xfId="0" applyFont="1" applyFill="1" applyProtection="1">
      <alignment vertical="center"/>
      <protection locked="0"/>
    </xf>
    <xf numFmtId="0" fontId="48" fillId="0" borderId="0" xfId="0" applyFont="1" applyFill="1" applyProtection="1">
      <alignment vertical="center"/>
      <protection locked="0"/>
    </xf>
    <xf numFmtId="0" fontId="16" fillId="0" borderId="114" xfId="0" applyFont="1" applyFill="1" applyBorder="1" applyAlignment="1" applyProtection="1">
      <alignment horizontal="left" vertical="center" wrapText="1" shrinkToFit="1"/>
      <protection locked="0"/>
    </xf>
    <xf numFmtId="0" fontId="16" fillId="0" borderId="115" xfId="0" applyFont="1" applyFill="1" applyBorder="1" applyAlignment="1" applyProtection="1">
      <alignment horizontal="left" vertical="center" wrapText="1" shrinkToFit="1"/>
      <protection locked="0"/>
    </xf>
    <xf numFmtId="0" fontId="16" fillId="0" borderId="116" xfId="0" applyFont="1" applyFill="1" applyBorder="1" applyAlignment="1" applyProtection="1">
      <alignment horizontal="left" vertical="center" wrapText="1" shrinkToFit="1"/>
      <protection locked="0"/>
    </xf>
    <xf numFmtId="0" fontId="15" fillId="0" borderId="7" xfId="0" applyFont="1" applyFill="1" applyBorder="1" applyAlignment="1">
      <alignment horizontal="center" vertical="center" wrapText="1"/>
    </xf>
    <xf numFmtId="0" fontId="15" fillId="0" borderId="6" xfId="0" applyFont="1" applyFill="1" applyBorder="1" applyAlignment="1">
      <alignment horizontal="left" vertical="center"/>
    </xf>
    <xf numFmtId="0" fontId="48" fillId="0" borderId="35" xfId="0" applyFont="1" applyFill="1" applyBorder="1" applyAlignment="1" applyProtection="1">
      <alignment horizontal="center" vertical="center"/>
      <protection locked="0"/>
    </xf>
    <xf numFmtId="49" fontId="16" fillId="0" borderId="0" xfId="0" applyNumberFormat="1" applyFont="1" applyFill="1">
      <alignment vertical="center"/>
    </xf>
    <xf numFmtId="49" fontId="16" fillId="0" borderId="0" xfId="0" applyNumberFormat="1" applyFont="1" applyFill="1" applyAlignment="1">
      <alignment horizontal="center" vertical="top"/>
    </xf>
    <xf numFmtId="49" fontId="15" fillId="0" borderId="6" xfId="0" applyNumberFormat="1" applyFont="1" applyFill="1" applyBorder="1" applyAlignment="1">
      <alignment horizontal="left" vertical="center" wrapText="1"/>
    </xf>
    <xf numFmtId="49" fontId="15" fillId="0" borderId="12"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71" xfId="0" applyNumberFormat="1" applyFont="1" applyFill="1" applyBorder="1" applyAlignment="1">
      <alignment horizontal="center" vertical="center" wrapText="1"/>
    </xf>
    <xf numFmtId="49" fontId="15" fillId="0" borderId="46" xfId="0" applyNumberFormat="1" applyFont="1" applyFill="1" applyBorder="1" applyAlignment="1">
      <alignment horizontal="center" vertical="center" wrapText="1"/>
    </xf>
    <xf numFmtId="49" fontId="15" fillId="0" borderId="47" xfId="0" applyNumberFormat="1" applyFont="1" applyFill="1" applyBorder="1" applyAlignment="1">
      <alignment horizontal="center" vertical="center" wrapText="1"/>
    </xf>
    <xf numFmtId="0" fontId="15" fillId="0" borderId="8"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49" fillId="0" borderId="109" xfId="0" applyFont="1" applyFill="1" applyBorder="1" applyAlignment="1" applyProtection="1">
      <alignment horizontal="center" vertical="center" wrapText="1"/>
      <protection locked="0"/>
    </xf>
    <xf numFmtId="0" fontId="16" fillId="0" borderId="81" xfId="0" applyFont="1" applyFill="1" applyBorder="1" applyAlignment="1">
      <alignment horizontal="left" vertical="center" wrapText="1"/>
    </xf>
    <xf numFmtId="0" fontId="16" fillId="0" borderId="82"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49" fillId="0" borderId="23" xfId="0" applyFont="1" applyFill="1" applyBorder="1" applyAlignment="1" applyProtection="1">
      <alignment horizontal="center" vertical="center" wrapText="1"/>
      <protection locked="0"/>
    </xf>
    <xf numFmtId="0" fontId="16" fillId="0" borderId="24" xfId="0" applyFont="1" applyFill="1" applyBorder="1" applyAlignment="1">
      <alignment vertical="center" wrapText="1"/>
    </xf>
    <xf numFmtId="0" fontId="16" fillId="0" borderId="25" xfId="0" applyFont="1" applyFill="1" applyBorder="1" applyAlignment="1">
      <alignment vertical="center" wrapText="1"/>
    </xf>
    <xf numFmtId="0" fontId="15" fillId="0" borderId="108" xfId="0" applyFont="1" applyFill="1" applyBorder="1" applyAlignment="1">
      <alignment horizontal="left" vertical="center" wrapText="1"/>
    </xf>
    <xf numFmtId="0" fontId="49" fillId="0" borderId="117" xfId="0" applyFont="1" applyFill="1" applyBorder="1" applyAlignment="1" applyProtection="1">
      <alignment horizontal="center" vertical="center" wrapText="1"/>
      <protection locked="0"/>
    </xf>
    <xf numFmtId="0" fontId="16" fillId="0" borderId="74" xfId="0" applyFont="1" applyFill="1" applyBorder="1" applyAlignment="1">
      <alignment vertical="center" wrapText="1"/>
    </xf>
    <xf numFmtId="0" fontId="16" fillId="0" borderId="77" xfId="0" applyFont="1" applyFill="1" applyBorder="1" applyAlignment="1">
      <alignment vertical="center" wrapText="1"/>
    </xf>
    <xf numFmtId="0" fontId="49" fillId="0" borderId="118" xfId="0" applyFont="1" applyFill="1" applyBorder="1" applyAlignment="1" applyProtection="1">
      <alignment horizontal="center" vertical="center" wrapText="1"/>
      <protection locked="0"/>
    </xf>
    <xf numFmtId="0" fontId="16" fillId="0" borderId="3" xfId="0" applyFont="1" applyFill="1" applyBorder="1" applyAlignment="1">
      <alignment vertical="center" wrapText="1"/>
    </xf>
    <xf numFmtId="0" fontId="16" fillId="0" borderId="119" xfId="0" applyFont="1" applyFill="1" applyBorder="1" applyAlignment="1">
      <alignment vertical="center" wrapText="1"/>
    </xf>
    <xf numFmtId="0" fontId="49" fillId="0" borderId="102" xfId="0" applyFont="1" applyFill="1" applyBorder="1" applyAlignment="1" applyProtection="1">
      <alignment horizontal="center" vertical="center" wrapText="1"/>
      <protection locked="0"/>
    </xf>
    <xf numFmtId="0" fontId="16" fillId="0" borderId="86" xfId="0" applyFont="1" applyFill="1" applyBorder="1" applyAlignment="1">
      <alignment vertical="center" wrapText="1"/>
    </xf>
    <xf numFmtId="0" fontId="49" fillId="0" borderId="120" xfId="0" applyFont="1" applyFill="1" applyBorder="1" applyAlignment="1" applyProtection="1">
      <alignment horizontal="center" vertical="center" wrapText="1"/>
      <protection locked="0"/>
    </xf>
    <xf numFmtId="0" fontId="16" fillId="0" borderId="74" xfId="0" applyFont="1" applyFill="1" applyBorder="1" applyAlignment="1">
      <alignment horizontal="left" vertical="center" wrapText="1"/>
    </xf>
    <xf numFmtId="0" fontId="16" fillId="0" borderId="106" xfId="0" applyFont="1" applyFill="1" applyBorder="1" applyAlignment="1">
      <alignment horizontal="left" vertical="center" wrapText="1"/>
    </xf>
    <xf numFmtId="0" fontId="16" fillId="0" borderId="106" xfId="0" applyFont="1" applyFill="1" applyBorder="1" applyAlignment="1">
      <alignment vertical="center" wrapText="1"/>
    </xf>
    <xf numFmtId="0" fontId="16" fillId="0" borderId="3" xfId="0" applyFont="1" applyFill="1" applyBorder="1" applyAlignment="1">
      <alignment horizontal="left" vertical="center" wrapText="1"/>
    </xf>
    <xf numFmtId="0" fontId="16" fillId="0" borderId="21" xfId="0" applyFont="1" applyFill="1" applyBorder="1" applyAlignment="1">
      <alignment vertical="center" wrapText="1"/>
    </xf>
    <xf numFmtId="0" fontId="16" fillId="0" borderId="119" xfId="0" applyFont="1" applyFill="1" applyBorder="1" applyAlignment="1">
      <alignment horizontal="left" vertical="center" wrapText="1"/>
    </xf>
    <xf numFmtId="0" fontId="49" fillId="0" borderId="110" xfId="0" applyFont="1" applyFill="1" applyBorder="1" applyAlignment="1" applyProtection="1">
      <alignment horizontal="center" vertical="center" wrapText="1"/>
      <protection locked="0"/>
    </xf>
    <xf numFmtId="49" fontId="15" fillId="0" borderId="0" xfId="0" applyNumberFormat="1" applyFont="1" applyFill="1" applyAlignment="1">
      <alignment horizontal="left" vertical="center" wrapText="1"/>
    </xf>
    <xf numFmtId="49" fontId="3" fillId="0" borderId="0" xfId="0" applyNumberFormat="1" applyFont="1" applyFill="1">
      <alignment vertical="center"/>
    </xf>
    <xf numFmtId="0" fontId="50" fillId="0" borderId="0" xfId="0" applyFont="1" applyFill="1" applyAlignment="1">
      <alignment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1" fillId="0" borderId="22" xfId="0" applyFont="1" applyFill="1" applyBorder="1">
      <alignment vertical="center"/>
    </xf>
    <xf numFmtId="0" fontId="51" fillId="0" borderId="109" xfId="0" applyFont="1" applyFill="1" applyBorder="1" applyAlignment="1" applyProtection="1">
      <alignment vertical="center" wrapText="1"/>
      <protection locked="0"/>
    </xf>
    <xf numFmtId="0" fontId="15" fillId="0" borderId="81" xfId="0" applyFont="1" applyFill="1" applyBorder="1">
      <alignment vertical="center"/>
    </xf>
    <xf numFmtId="0" fontId="3" fillId="0" borderId="81" xfId="0" applyFont="1" applyFill="1" applyBorder="1">
      <alignment vertical="center"/>
    </xf>
    <xf numFmtId="0" fontId="3" fillId="0" borderId="121" xfId="0" applyFont="1" applyFill="1" applyBorder="1">
      <alignment vertical="center"/>
    </xf>
    <xf numFmtId="0" fontId="15" fillId="0" borderId="122"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51" fillId="0" borderId="23" xfId="0" applyFont="1" applyFill="1" applyBorder="1" applyAlignment="1" applyProtection="1">
      <alignment vertical="center" wrapText="1"/>
      <protection locked="0"/>
    </xf>
    <xf numFmtId="0" fontId="3" fillId="0" borderId="24" xfId="0" applyFont="1" applyFill="1" applyBorder="1">
      <alignment vertical="center"/>
    </xf>
    <xf numFmtId="0" fontId="3" fillId="0" borderId="51" xfId="0" applyFont="1" applyFill="1" applyBorder="1">
      <alignment vertical="center"/>
    </xf>
    <xf numFmtId="0" fontId="15" fillId="0" borderId="96"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51" xfId="0" applyFont="1" applyFill="1" applyBorder="1" applyAlignment="1">
      <alignment horizontal="left" vertical="center" wrapText="1"/>
    </xf>
    <xf numFmtId="0" fontId="15" fillId="0" borderId="24" xfId="0" applyFont="1" applyFill="1" applyBorder="1" applyAlignment="1">
      <alignment vertical="center" wrapText="1"/>
    </xf>
    <xf numFmtId="0" fontId="15" fillId="0" borderId="51" xfId="0" applyFont="1" applyFill="1" applyBorder="1" applyAlignment="1">
      <alignment vertical="center" wrapText="1"/>
    </xf>
    <xf numFmtId="0" fontId="15" fillId="0" borderId="96"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51" fillId="0" borderId="110" xfId="0" applyFont="1" applyFill="1" applyBorder="1" applyAlignment="1" applyProtection="1">
      <alignment vertical="center" wrapText="1"/>
      <protection locked="0"/>
    </xf>
    <xf numFmtId="0" fontId="50" fillId="0" borderId="89" xfId="0" applyFont="1" applyFill="1" applyBorder="1" applyAlignment="1">
      <alignment vertical="center" wrapText="1"/>
    </xf>
    <xf numFmtId="0" fontId="50" fillId="0" borderId="123" xfId="0" applyFont="1" applyFill="1" applyBorder="1" applyAlignment="1">
      <alignment vertical="center" wrapText="1"/>
    </xf>
    <xf numFmtId="0" fontId="15" fillId="0" borderId="124"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90" xfId="0" applyFont="1" applyFill="1" applyBorder="1" applyAlignment="1">
      <alignment horizontal="center" vertical="center"/>
    </xf>
    <xf numFmtId="0" fontId="16" fillId="0" borderId="0" xfId="0" applyFont="1" applyFill="1" applyAlignment="1">
      <alignment horizontal="left" vertical="top"/>
    </xf>
    <xf numFmtId="0" fontId="16" fillId="0" borderId="0" xfId="0" applyFont="1" applyFill="1" applyAlignment="1">
      <alignment horizontal="right" vertical="top" wrapText="1"/>
    </xf>
    <xf numFmtId="0" fontId="50" fillId="0" borderId="17" xfId="0" applyFont="1" applyFill="1" applyBorder="1" applyAlignment="1">
      <alignment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0" fontId="50" fillId="0" borderId="20" xfId="0" applyFont="1" applyFill="1" applyBorder="1" applyAlignment="1">
      <alignment vertical="center" wrapText="1"/>
    </xf>
    <xf numFmtId="0" fontId="50" fillId="0" borderId="0" xfId="0" applyFont="1" applyFill="1" applyAlignment="1">
      <alignment horizontal="left" vertical="center" wrapText="1"/>
    </xf>
    <xf numFmtId="0" fontId="50" fillId="0" borderId="21" xfId="0" applyFont="1" applyFill="1" applyBorder="1" applyAlignment="1">
      <alignment vertical="center" wrapText="1"/>
    </xf>
    <xf numFmtId="0" fontId="50" fillId="0" borderId="20" xfId="0" applyFont="1" applyFill="1" applyBorder="1">
      <alignment vertical="center"/>
    </xf>
    <xf numFmtId="0" fontId="50" fillId="0" borderId="0" xfId="0" applyFont="1" applyFill="1">
      <alignment vertical="center"/>
    </xf>
    <xf numFmtId="0" fontId="50"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50" fillId="0" borderId="0" xfId="0" applyFont="1" applyFill="1" applyAlignment="1">
      <alignment horizontal="center" vertical="center"/>
    </xf>
    <xf numFmtId="0" fontId="50" fillId="0" borderId="0" xfId="0" applyFont="1" applyFill="1" applyAlignment="1">
      <alignment vertical="center" shrinkToFit="1"/>
    </xf>
    <xf numFmtId="0" fontId="50" fillId="0" borderId="21" xfId="0" applyFont="1" applyFill="1" applyBorder="1" applyAlignment="1">
      <alignment vertical="center" shrinkToFit="1"/>
    </xf>
    <xf numFmtId="0" fontId="52" fillId="0" borderId="0" xfId="0" applyFont="1" applyFill="1">
      <alignment vertical="center"/>
    </xf>
    <xf numFmtId="0" fontId="53" fillId="0" borderId="0" xfId="0" applyFont="1" applyFill="1">
      <alignment vertical="center"/>
    </xf>
    <xf numFmtId="0" fontId="50" fillId="0" borderId="0" xfId="0" applyFont="1" applyFill="1" applyAlignment="1">
      <alignment horizontal="center" vertical="center" wrapText="1"/>
    </xf>
    <xf numFmtId="0" fontId="14" fillId="0" borderId="0" xfId="0" applyFont="1" applyFill="1" applyAlignment="1">
      <alignment horizontal="center" vertical="center"/>
    </xf>
    <xf numFmtId="0" fontId="50" fillId="0" borderId="0" xfId="0" applyFont="1" applyFill="1" applyAlignment="1" applyProtection="1">
      <alignment vertical="center" shrinkToFit="1"/>
      <protection locked="0"/>
    </xf>
    <xf numFmtId="0" fontId="14" fillId="0" borderId="0" xfId="0" applyFont="1" applyFill="1" applyAlignment="1">
      <alignment horizontal="center" vertical="center" shrinkToFit="1"/>
    </xf>
    <xf numFmtId="0" fontId="53" fillId="0" borderId="0" xfId="0" applyFont="1" applyFill="1" applyAlignment="1">
      <alignment horizontal="center" vertical="center"/>
    </xf>
    <xf numFmtId="0" fontId="53" fillId="0" borderId="21" xfId="0" applyFont="1" applyFill="1" applyBorder="1" applyAlignment="1">
      <alignment horizontal="center" vertical="center"/>
    </xf>
    <xf numFmtId="0" fontId="54" fillId="0" borderId="27" xfId="0" applyFont="1" applyFill="1" applyBorder="1">
      <alignment vertical="center"/>
    </xf>
    <xf numFmtId="0" fontId="52" fillId="0" borderId="28" xfId="0" applyFont="1" applyFill="1" applyBorder="1">
      <alignment vertical="center"/>
    </xf>
    <xf numFmtId="0" fontId="54" fillId="0" borderId="28" xfId="0" applyFont="1" applyFill="1" applyBorder="1">
      <alignment vertical="center"/>
    </xf>
    <xf numFmtId="0" fontId="54" fillId="0" borderId="28" xfId="0" applyFont="1" applyFill="1" applyBorder="1" applyAlignment="1">
      <alignment horizontal="center" vertical="center"/>
    </xf>
    <xf numFmtId="0" fontId="55" fillId="0" borderId="28" xfId="0" applyFont="1" applyFill="1" applyBorder="1" applyAlignment="1">
      <alignment vertical="center" shrinkToFit="1"/>
    </xf>
    <xf numFmtId="0" fontId="52" fillId="0" borderId="28" xfId="0" applyFont="1" applyFill="1" applyBorder="1" applyAlignment="1">
      <alignment horizontal="center" vertical="center"/>
    </xf>
    <xf numFmtId="0" fontId="52" fillId="0" borderId="29" xfId="0" applyFont="1" applyFill="1" applyBorder="1">
      <alignment vertical="center"/>
    </xf>
    <xf numFmtId="0" fontId="54" fillId="0" borderId="0" xfId="0" applyFont="1" applyFill="1">
      <alignment vertical="center"/>
    </xf>
    <xf numFmtId="0" fontId="54" fillId="0" borderId="0" xfId="0" applyFont="1" applyFill="1" applyAlignment="1">
      <alignment horizontal="center" vertical="center"/>
    </xf>
    <xf numFmtId="0" fontId="55" fillId="0" borderId="0" xfId="0" applyFont="1" applyFill="1" applyAlignment="1">
      <alignment vertical="center" shrinkToFit="1"/>
    </xf>
    <xf numFmtId="0" fontId="52" fillId="0" borderId="0" xfId="0" applyFont="1" applyFill="1" applyAlignment="1">
      <alignment horizontal="center" vertical="center"/>
    </xf>
    <xf numFmtId="0" fontId="56" fillId="0" borderId="0" xfId="0" applyFont="1" applyFill="1">
      <alignment vertical="center"/>
    </xf>
    <xf numFmtId="0" fontId="57" fillId="0" borderId="0" xfId="0" applyFont="1" applyFill="1">
      <alignment vertical="center"/>
    </xf>
    <xf numFmtId="0" fontId="13" fillId="0" borderId="1" xfId="0" applyFont="1" applyFill="1" applyBorder="1" applyAlignment="1">
      <alignment horizontal="center" vertical="center"/>
    </xf>
    <xf numFmtId="0" fontId="18" fillId="0" borderId="125" xfId="0" quotePrefix="1" applyFont="1" applyFill="1" applyBorder="1" applyAlignment="1">
      <alignment horizontal="center" vertical="center"/>
    </xf>
    <xf numFmtId="0" fontId="18" fillId="0" borderId="126"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20" fillId="0" borderId="1"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85" xfId="0" applyFont="1" applyFill="1" applyBorder="1" applyAlignment="1">
      <alignment horizontal="left" vertical="center"/>
    </xf>
    <xf numFmtId="0" fontId="18" fillId="0" borderId="24" xfId="0" applyFont="1" applyFill="1" applyBorder="1" applyAlignment="1">
      <alignment horizontal="left" vertical="center"/>
    </xf>
    <xf numFmtId="0" fontId="18" fillId="0" borderId="51" xfId="0" applyFont="1" applyFill="1" applyBorder="1" applyAlignment="1">
      <alignment horizontal="left" vertical="center"/>
    </xf>
    <xf numFmtId="0" fontId="18" fillId="0" borderId="127" xfId="0" quotePrefix="1" applyFont="1" applyFill="1" applyBorder="1" applyAlignment="1">
      <alignment horizontal="center" vertical="center"/>
    </xf>
    <xf numFmtId="0" fontId="18" fillId="0" borderId="52" xfId="0" applyFont="1" applyFill="1" applyBorder="1" applyAlignment="1">
      <alignment horizontal="left" vertical="center"/>
    </xf>
    <xf numFmtId="0" fontId="18" fillId="0" borderId="74" xfId="0" applyFont="1" applyFill="1" applyBorder="1" applyAlignment="1">
      <alignment horizontal="left" vertical="center"/>
    </xf>
    <xf numFmtId="0" fontId="18" fillId="0" borderId="53" xfId="0" applyFont="1" applyFill="1" applyBorder="1" applyAlignment="1">
      <alignment horizontal="left" vertical="center"/>
    </xf>
    <xf numFmtId="0" fontId="18" fillId="0" borderId="125" xfId="0" quotePrefix="1" applyFont="1" applyFill="1" applyBorder="1" applyAlignment="1">
      <alignment horizontal="center" vertical="center"/>
    </xf>
    <xf numFmtId="0" fontId="18" fillId="0" borderId="55" xfId="0" quotePrefix="1"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18" fillId="0" borderId="127" xfId="0" applyFont="1" applyFill="1" applyBorder="1" applyAlignment="1">
      <alignment horizontal="center" vertical="center"/>
    </xf>
    <xf numFmtId="0" fontId="18" fillId="0" borderId="74"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18" fillId="0" borderId="50" xfId="0" quotePrefix="1" applyFont="1" applyFill="1" applyBorder="1" applyAlignment="1">
      <alignment horizontal="center" vertical="center"/>
    </xf>
    <xf numFmtId="0" fontId="18" fillId="0" borderId="48" xfId="0" quotePrefix="1" applyFont="1" applyFill="1" applyBorder="1" applyAlignment="1">
      <alignment horizontal="center" vertical="center"/>
    </xf>
    <xf numFmtId="0" fontId="18" fillId="0" borderId="3" xfId="0" applyFont="1" applyFill="1" applyBorder="1" applyAlignment="1">
      <alignment vertical="center" wrapText="1"/>
    </xf>
    <xf numFmtId="0" fontId="18" fillId="0" borderId="4" xfId="0" applyFont="1" applyFill="1" applyBorder="1" applyAlignment="1">
      <alignment vertical="center" wrapText="1"/>
    </xf>
    <xf numFmtId="0" fontId="18" fillId="0" borderId="55" xfId="0" applyFont="1" applyFill="1" applyBorder="1" applyAlignment="1">
      <alignment horizontal="center" vertical="center"/>
    </xf>
    <xf numFmtId="0" fontId="18" fillId="0" borderId="24" xfId="0" applyFont="1" applyFill="1" applyBorder="1" applyAlignment="1">
      <alignment vertical="center" wrapText="1"/>
    </xf>
    <xf numFmtId="0" fontId="18" fillId="0" borderId="51" xfId="0" applyFont="1" applyFill="1" applyBorder="1" applyAlignment="1">
      <alignment vertical="center" wrapText="1"/>
    </xf>
    <xf numFmtId="0" fontId="18" fillId="0" borderId="128" xfId="0" quotePrefix="1" applyFont="1" applyFill="1" applyBorder="1" applyAlignment="1">
      <alignment horizontal="center" vertical="center"/>
    </xf>
    <xf numFmtId="0" fontId="18" fillId="0" borderId="74" xfId="0" applyFont="1" applyFill="1" applyBorder="1">
      <alignment vertical="center"/>
    </xf>
    <xf numFmtId="0" fontId="18" fillId="0" borderId="53" xfId="0" applyFont="1" applyFill="1" applyBorder="1">
      <alignment vertical="center"/>
    </xf>
    <xf numFmtId="0" fontId="0" fillId="0" borderId="129" xfId="0" applyFill="1" applyBorder="1">
      <alignment vertical="center"/>
    </xf>
    <xf numFmtId="0" fontId="18" fillId="0" borderId="14"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00.xml><?xml version="1.0" encoding="utf-8"?>
<formControlPr xmlns="http://schemas.microsoft.com/office/spreadsheetml/2009/9/main" objectType="CheckBox" fmlaLink="$V$55" lockText="1" noThreeD="1"/>
</file>

<file path=xl/ctrlProps/ctrlProp101.xml><?xml version="1.0" encoding="utf-8"?>
<formControlPr xmlns="http://schemas.microsoft.com/office/spreadsheetml/2009/9/main" objectType="CheckBox" fmlaLink="$Z$55" lockText="1" noThreeD="1"/>
</file>

<file path=xl/ctrlProps/ctrlProp102.xml><?xml version="1.0" encoding="utf-8"?>
<formControlPr xmlns="http://schemas.microsoft.com/office/spreadsheetml/2009/9/main" objectType="CheckBox" checked="Checked" fmlaLink="$L$57" lockText="1" noThreeD="1"/>
</file>

<file path=xl/ctrlProps/ctrlProp103.xml><?xml version="1.0" encoding="utf-8"?>
<formControlPr xmlns="http://schemas.microsoft.com/office/spreadsheetml/2009/9/main" objectType="CheckBox" fmlaLink="$S$57" lockText="1" noThreeD="1"/>
</file>

<file path=xl/ctrlProps/ctrlProp104.xml><?xml version="1.0" encoding="utf-8"?>
<formControlPr xmlns="http://schemas.microsoft.com/office/spreadsheetml/2009/9/main" objectType="CheckBox" checked="Checked" fmlaLink="$V$61" lockText="1" noThreeD="1"/>
</file>

<file path=xl/ctrlProps/ctrlProp105.xml><?xml version="1.0" encoding="utf-8"?>
<formControlPr xmlns="http://schemas.microsoft.com/office/spreadsheetml/2009/9/main" objectType="CheckBox" fmlaLink="$Z$61" lockText="1" noThreeD="1"/>
</file>

<file path=xl/ctrlProps/ctrlProp106.xml><?xml version="1.0" encoding="utf-8"?>
<formControlPr xmlns="http://schemas.microsoft.com/office/spreadsheetml/2009/9/main" objectType="CheckBox" fmlaLink="$E$120" lockText="1" noThreeD="1"/>
</file>

<file path=xl/ctrlProps/ctrlProp107.xml><?xml version="1.0" encoding="utf-8"?>
<formControlPr xmlns="http://schemas.microsoft.com/office/spreadsheetml/2009/9/main" objectType="CheckBox" fmlaLink="$I$118" lockText="1" noThreeD="1"/>
</file>

<file path=xl/ctrlProps/ctrlProp108.xml><?xml version="1.0" encoding="utf-8"?>
<formControlPr xmlns="http://schemas.microsoft.com/office/spreadsheetml/2009/9/main" objectType="CheckBox" checked="Checked" fmlaLink="$O$118" lockText="1" noThreeD="1"/>
</file>

<file path=xl/ctrlProps/ctrlProp109.xml><?xml version="1.0" encoding="utf-8"?>
<formControlPr xmlns="http://schemas.microsoft.com/office/spreadsheetml/2009/9/main" objectType="CheckBox" fmlaLink="$V$118" lockText="1" noThreeD="1"/>
</file>

<file path=xl/ctrlProps/ctrlProp11.xml><?xml version="1.0" encoding="utf-8"?>
<formControlPr xmlns="http://schemas.microsoft.com/office/spreadsheetml/2009/9/main" objectType="CheckBox" fmlaLink="$I$55" lockText="1" noThreeD="1"/>
</file>

<file path=xl/ctrlProps/ctrlProp110.xml><?xml version="1.0" encoding="utf-8"?>
<formControlPr xmlns="http://schemas.microsoft.com/office/spreadsheetml/2009/9/main" objectType="CheckBox" fmlaLink="$Z$118" lockText="1" noThreeD="1"/>
</file>

<file path=xl/ctrlProps/ctrlProp111.xml><?xml version="1.0" encoding="utf-8"?>
<formControlPr xmlns="http://schemas.microsoft.com/office/spreadsheetml/2009/9/main" objectType="CheckBox" checked="Checked" fmlaLink="$L$120" lockText="1" noThreeD="1"/>
</file>

<file path=xl/ctrlProps/ctrlProp112.xml><?xml version="1.0" encoding="utf-8"?>
<formControlPr xmlns="http://schemas.microsoft.com/office/spreadsheetml/2009/9/main" objectType="CheckBox" fmlaLink="$S$120" lockText="1" noThreeD="1"/>
</file>

<file path=xl/ctrlProps/ctrlProp113.xml><?xml version="1.0" encoding="utf-8"?>
<formControlPr xmlns="http://schemas.microsoft.com/office/spreadsheetml/2009/9/main" objectType="CheckBox" checked="Checked" fmlaLink="$U$124" lockText="1" noThreeD="1"/>
</file>

<file path=xl/ctrlProps/ctrlProp114.xml><?xml version="1.0" encoding="utf-8"?>
<formControlPr xmlns="http://schemas.microsoft.com/office/spreadsheetml/2009/9/main" objectType="CheckBox" fmlaLink="$Y$124" lockText="1" noThreeD="1"/>
</file>

<file path=xl/ctrlProps/ctrlProp115.xml><?xml version="1.0" encoding="utf-8"?>
<formControlPr xmlns="http://schemas.microsoft.com/office/spreadsheetml/2009/9/main" objectType="CheckBox" fmlaLink="$E$118" lockText="1" noThreeD="1"/>
</file>

<file path=xl/ctrlProps/ctrlProp116.xml><?xml version="1.0" encoding="utf-8"?>
<formControlPr xmlns="http://schemas.microsoft.com/office/spreadsheetml/2009/9/main" objectType="CheckBox" checked="Checked" fmlaLink="$AG$65" lockText="1" noThreeD="1"/>
</file>

<file path=xl/ctrlProps/ctrlProp117.xml><?xml version="1.0" encoding="utf-8"?>
<formControlPr xmlns="http://schemas.microsoft.com/office/spreadsheetml/2009/9/main" objectType="CheckBox" fmlaLink="$K$81" lockText="1" noThreeD="1"/>
</file>

<file path=xl/ctrlProps/ctrlProp118.xml><?xml version="1.0" encoding="utf-8"?>
<formControlPr xmlns="http://schemas.microsoft.com/office/spreadsheetml/2009/9/main" objectType="CheckBox" checked="Checked" fmlaLink="$K$82" lockText="1" noThreeD="1"/>
</file>

<file path=xl/ctrlProps/ctrlProp119.xml><?xml version="1.0" encoding="utf-8"?>
<formControlPr xmlns="http://schemas.microsoft.com/office/spreadsheetml/2009/9/main" objectType="CheckBox" fmlaLink="$K$83" lockText="1" noThreeD="1"/>
</file>

<file path=xl/ctrlProps/ctrlProp12.xml><?xml version="1.0" encoding="utf-8"?>
<formControlPr xmlns="http://schemas.microsoft.com/office/spreadsheetml/2009/9/main" objectType="CheckBox" checked="Checked" fmlaLink="$O$55" lockText="1" noThreeD="1"/>
</file>

<file path=xl/ctrlProps/ctrlProp120.xml><?xml version="1.0" encoding="utf-8"?>
<formControlPr xmlns="http://schemas.microsoft.com/office/spreadsheetml/2009/9/main" objectType="CheckBox" checked="Checked" fmlaLink="$AG$70" lockText="1" noThreeD="1"/>
</file>

<file path=xl/ctrlProps/ctrlProp121.xml><?xml version="1.0" encoding="utf-8"?>
<formControlPr xmlns="http://schemas.microsoft.com/office/spreadsheetml/2009/9/main" objectType="CheckBox" fmlaLink="$K$72" lockText="1" noThreeD="1"/>
</file>

<file path=xl/ctrlProps/ctrlProp122.xml><?xml version="1.0" encoding="utf-8"?>
<formControlPr xmlns="http://schemas.microsoft.com/office/spreadsheetml/2009/9/main" objectType="CheckBox" checked="Checked" fmlaLink="$K$75" lockText="1" noThreeD="1"/>
</file>

<file path=xl/ctrlProps/ctrlProp123.xml><?xml version="1.0" encoding="utf-8"?>
<formControlPr xmlns="http://schemas.microsoft.com/office/spreadsheetml/2009/9/main" objectType="CheckBox" checked="Checked" fmlaLink="$AG$79" lockText="1" noThreeD="1"/>
</file>

<file path=xl/ctrlProps/ctrlProp124.xml><?xml version="1.0" encoding="utf-8"?>
<formControlPr xmlns="http://schemas.microsoft.com/office/spreadsheetml/2009/9/main" objectType="CheckBox" checked="Checked" fmlaLink="$A$199" lockText="1" noThreeD="1"/>
</file>

<file path=xl/ctrlProps/ctrlProp125.xml><?xml version="1.0" encoding="utf-8"?>
<formControlPr xmlns="http://schemas.microsoft.com/office/spreadsheetml/2009/9/main" objectType="CheckBox" checked="Checked" fmlaLink="$A$198" lockText="1" noThreeD="1"/>
</file>

<file path=xl/ctrlProps/ctrlProp126.xml><?xml version="1.0" encoding="utf-8"?>
<formControlPr xmlns="http://schemas.microsoft.com/office/spreadsheetml/2009/9/main" objectType="CheckBox" fmlaLink="$E$165" lockText="1" noThreeD="1"/>
</file>

<file path=xl/ctrlProps/ctrlProp127.xml><?xml version="1.0" encoding="utf-8"?>
<formControlPr xmlns="http://schemas.microsoft.com/office/spreadsheetml/2009/9/main" objectType="CheckBox" fmlaLink="$E$166" lockText="1" noThreeD="1"/>
</file>

<file path=xl/ctrlProps/ctrlProp128.xml><?xml version="1.0" encoding="utf-8"?>
<formControlPr xmlns="http://schemas.microsoft.com/office/spreadsheetml/2009/9/main" objectType="CheckBox" checked="Checked" fmlaLink="$E$167" lockText="1" noThreeD="1"/>
</file>

<file path=xl/ctrlProps/ctrlProp129.xml><?xml version="1.0" encoding="utf-8"?>
<formControlPr xmlns="http://schemas.microsoft.com/office/spreadsheetml/2009/9/main" objectType="CheckBox" fmlaLink="$E$168" lockText="1" noThreeD="1"/>
</file>

<file path=xl/ctrlProps/ctrlProp13.xml><?xml version="1.0" encoding="utf-8"?>
<formControlPr xmlns="http://schemas.microsoft.com/office/spreadsheetml/2009/9/main" objectType="CheckBox" fmlaLink="$V$55" lockText="1" noThreeD="1"/>
</file>

<file path=xl/ctrlProps/ctrlProp130.xml><?xml version="1.0" encoding="utf-8"?>
<formControlPr xmlns="http://schemas.microsoft.com/office/spreadsheetml/2009/9/main" objectType="CheckBox" checked="Checked" fmlaLink="$E$169" lockText="1" noThreeD="1"/>
</file>

<file path=xl/ctrlProps/ctrlProp131.xml><?xml version="1.0" encoding="utf-8"?>
<formControlPr xmlns="http://schemas.microsoft.com/office/spreadsheetml/2009/9/main" objectType="CheckBox" fmlaLink="$E$170" lockText="1" noThreeD="1"/>
</file>

<file path=xl/ctrlProps/ctrlProp132.xml><?xml version="1.0" encoding="utf-8"?>
<formControlPr xmlns="http://schemas.microsoft.com/office/spreadsheetml/2009/9/main" objectType="CheckBox" fmlaLink="$E$171" lockText="1" noThreeD="1"/>
</file>

<file path=xl/ctrlProps/ctrlProp133.xml><?xml version="1.0" encoding="utf-8"?>
<formControlPr xmlns="http://schemas.microsoft.com/office/spreadsheetml/2009/9/main" objectType="CheckBox" fmlaLink="$E$172" lockText="1" noThreeD="1"/>
</file>

<file path=xl/ctrlProps/ctrlProp134.xml><?xml version="1.0" encoding="utf-8"?>
<formControlPr xmlns="http://schemas.microsoft.com/office/spreadsheetml/2009/9/main" objectType="CheckBox" fmlaLink="$E$173" lockText="1" noThreeD="1"/>
</file>

<file path=xl/ctrlProps/ctrlProp135.xml><?xml version="1.0" encoding="utf-8"?>
<formControlPr xmlns="http://schemas.microsoft.com/office/spreadsheetml/2009/9/main" objectType="CheckBox" fmlaLink="$E$174" lockText="1" noThreeD="1"/>
</file>

<file path=xl/ctrlProps/ctrlProp136.xml><?xml version="1.0" encoding="utf-8"?>
<formControlPr xmlns="http://schemas.microsoft.com/office/spreadsheetml/2009/9/main" objectType="CheckBox" checked="Checked" fmlaLink="$E$175" lockText="1" noThreeD="1"/>
</file>

<file path=xl/ctrlProps/ctrlProp137.xml><?xml version="1.0" encoding="utf-8"?>
<formControlPr xmlns="http://schemas.microsoft.com/office/spreadsheetml/2009/9/main" objectType="CheckBox" fmlaLink="$E$176" lockText="1" noThreeD="1"/>
</file>

<file path=xl/ctrlProps/ctrlProp138.xml><?xml version="1.0" encoding="utf-8"?>
<formControlPr xmlns="http://schemas.microsoft.com/office/spreadsheetml/2009/9/main" objectType="CheckBox" checked="Checked" fmlaLink="$E$177" lockText="1" noThreeD="1"/>
</file>

<file path=xl/ctrlProps/ctrlProp139.xml><?xml version="1.0" encoding="utf-8"?>
<formControlPr xmlns="http://schemas.microsoft.com/office/spreadsheetml/2009/9/main" objectType="CheckBox" fmlaLink="$E$178" lockText="1" noThreeD="1"/>
</file>

<file path=xl/ctrlProps/ctrlProp14.xml><?xml version="1.0" encoding="utf-8"?>
<formControlPr xmlns="http://schemas.microsoft.com/office/spreadsheetml/2009/9/main" objectType="CheckBox" fmlaLink="$Z$55" lockText="1" noThreeD="1"/>
</file>

<file path=xl/ctrlProps/ctrlProp140.xml><?xml version="1.0" encoding="utf-8"?>
<formControlPr xmlns="http://schemas.microsoft.com/office/spreadsheetml/2009/9/main" objectType="CheckBox" fmlaLink="$E$179" lockText="1" noThreeD="1"/>
</file>

<file path=xl/ctrlProps/ctrlProp141.xml><?xml version="1.0" encoding="utf-8"?>
<formControlPr xmlns="http://schemas.microsoft.com/office/spreadsheetml/2009/9/main" objectType="CheckBox" fmlaLink="$E$180" lockText="1" noThreeD="1"/>
</file>

<file path=xl/ctrlProps/ctrlProp142.xml><?xml version="1.0" encoding="utf-8"?>
<formControlPr xmlns="http://schemas.microsoft.com/office/spreadsheetml/2009/9/main" objectType="CheckBox" fmlaLink="$E$181" lockText="1" noThreeD="1"/>
</file>

<file path=xl/ctrlProps/ctrlProp143.xml><?xml version="1.0" encoding="utf-8"?>
<formControlPr xmlns="http://schemas.microsoft.com/office/spreadsheetml/2009/9/main" objectType="CheckBox" fmlaLink="$E$182" lockText="1" noThreeD="1"/>
</file>

<file path=xl/ctrlProps/ctrlProp144.xml><?xml version="1.0" encoding="utf-8"?>
<formControlPr xmlns="http://schemas.microsoft.com/office/spreadsheetml/2009/9/main" objectType="CheckBox" fmlaLink="$E$183" lockText="1" noThreeD="1"/>
</file>

<file path=xl/ctrlProps/ctrlProp145.xml><?xml version="1.0" encoding="utf-8"?>
<formControlPr xmlns="http://schemas.microsoft.com/office/spreadsheetml/2009/9/main" objectType="CheckBox" checked="Checked" fmlaLink="$E$184" lockText="1" noThreeD="1"/>
</file>

<file path=xl/ctrlProps/ctrlProp146.xml><?xml version="1.0" encoding="utf-8"?>
<formControlPr xmlns="http://schemas.microsoft.com/office/spreadsheetml/2009/9/main" objectType="CheckBox" checked="Checked" fmlaLink="$E$185" lockText="1" noThreeD="1"/>
</file>

<file path=xl/ctrlProps/ctrlProp147.xml><?xml version="1.0" encoding="utf-8"?>
<formControlPr xmlns="http://schemas.microsoft.com/office/spreadsheetml/2009/9/main" objectType="CheckBox" fmlaLink="$E$186" lockText="1" noThreeD="1"/>
</file>

<file path=xl/ctrlProps/ctrlProp148.xml><?xml version="1.0" encoding="utf-8"?>
<formControlPr xmlns="http://schemas.microsoft.com/office/spreadsheetml/2009/9/main" objectType="CheckBox" fmlaLink="$E$187" lockText="1" noThreeD="1"/>
</file>

<file path=xl/ctrlProps/ctrlProp149.xml><?xml version="1.0" encoding="utf-8"?>
<formControlPr xmlns="http://schemas.microsoft.com/office/spreadsheetml/2009/9/main" objectType="CheckBox" fmlaLink="$E$188" lockText="1" noThreeD="1"/>
</file>

<file path=xl/ctrlProps/ctrlProp15.xml><?xml version="1.0" encoding="utf-8"?>
<formControlPr xmlns="http://schemas.microsoft.com/office/spreadsheetml/2009/9/main" objectType="CheckBox" checked="Checked" fmlaLink="$L$57" lockText="1" noThreeD="1"/>
</file>

<file path=xl/ctrlProps/ctrlProp150.xml><?xml version="1.0" encoding="utf-8"?>
<formControlPr xmlns="http://schemas.microsoft.com/office/spreadsheetml/2009/9/main" objectType="CheckBox" fmlaLink="$S$152" lockText="1" noThreeD="1"/>
</file>

<file path=xl/ctrlProps/ctrlProp151.xml><?xml version="1.0" encoding="utf-8"?>
<formControlPr xmlns="http://schemas.microsoft.com/office/spreadsheetml/2009/9/main" objectType="CheckBox" fmlaLink="$E$152" lockText="1" noThreeD="1"/>
</file>

<file path=xl/ctrlProps/ctrlProp152.xml><?xml version="1.0" encoding="utf-8"?>
<formControlPr xmlns="http://schemas.microsoft.com/office/spreadsheetml/2009/9/main" objectType="CheckBox" checked="Checked" fmlaLink="$L$152" lockText="1" noThreeD="1"/>
</file>

<file path=xl/ctrlProps/ctrlProp153.xml><?xml version="1.0" encoding="utf-8"?>
<formControlPr xmlns="http://schemas.microsoft.com/office/spreadsheetml/2009/9/main" objectType="CheckBox" fmlaLink="$I$150" lockText="1" noThreeD="1"/>
</file>

<file path=xl/ctrlProps/ctrlProp154.xml><?xml version="1.0" encoding="utf-8"?>
<formControlPr xmlns="http://schemas.microsoft.com/office/spreadsheetml/2009/9/main" objectType="CheckBox" fmlaLink="$I$149" lockText="1" noThreeD="1"/>
</file>

<file path=xl/ctrlProps/ctrlProp155.xml><?xml version="1.0" encoding="utf-8"?>
<formControlPr xmlns="http://schemas.microsoft.com/office/spreadsheetml/2009/9/main" objectType="CheckBox" checked="Checked" fmlaLink="$N$149" lockText="1" noThreeD="1"/>
</file>

<file path=xl/ctrlProps/ctrlProp156.xml><?xml version="1.0" encoding="utf-8"?>
<formControlPr xmlns="http://schemas.microsoft.com/office/spreadsheetml/2009/9/main" objectType="CheckBox" fmlaLink="$V$149" lockText="1" noThreeD="1"/>
</file>

<file path=xl/ctrlProps/ctrlProp157.xml><?xml version="1.0" encoding="utf-8"?>
<formControlPr xmlns="http://schemas.microsoft.com/office/spreadsheetml/2009/9/main" objectType="CheckBox" fmlaLink="$N$150" lockText="1" noThreeD="1"/>
</file>

<file path=xl/ctrlProps/ctrlProp158.xml><?xml version="1.0" encoding="utf-8"?>
<formControlPr xmlns="http://schemas.microsoft.com/office/spreadsheetml/2009/9/main" objectType="CheckBox" fmlaLink="$V$150" lockText="1" noThreeD="1"/>
</file>

<file path=xl/ctrlProps/ctrlProp159.xml><?xml version="1.0" encoding="utf-8"?>
<formControlPr xmlns="http://schemas.microsoft.com/office/spreadsheetml/2009/9/main" objectType="CheckBox" checked="Checked" fmlaLink="$AB$150" lockText="1" noThreeD="1"/>
</file>

<file path=xl/ctrlProps/ctrlProp16.xml><?xml version="1.0" encoding="utf-8"?>
<formControlPr xmlns="http://schemas.microsoft.com/office/spreadsheetml/2009/9/main" objectType="CheckBox" fmlaLink="$S$57" lockText="1" noThreeD="1"/>
</file>

<file path=xl/ctrlProps/ctrlProp160.xml><?xml version="1.0" encoding="utf-8"?>
<formControlPr xmlns="http://schemas.microsoft.com/office/spreadsheetml/2009/9/main" objectType="CheckBox" checked="Checked" fmlaLink="$U$156" lockText="1" noThreeD="1"/>
</file>

<file path=xl/ctrlProps/ctrlProp161.xml><?xml version="1.0" encoding="utf-8"?>
<formControlPr xmlns="http://schemas.microsoft.com/office/spreadsheetml/2009/9/main" objectType="CheckBox" fmlaLink="$Y$156" lockText="1" noThreeD="1"/>
</file>

<file path=xl/ctrlProps/ctrlProp162.xml><?xml version="1.0" encoding="utf-8"?>
<formControlPr xmlns="http://schemas.microsoft.com/office/spreadsheetml/2009/9/main" objectType="CheckBox" checked="Checked" fmlaLink="$A$200" lockText="1" noThreeD="1"/>
</file>

<file path=xl/ctrlProps/ctrlProp163.xml><?xml version="1.0" encoding="utf-8"?>
<formControlPr xmlns="http://schemas.microsoft.com/office/spreadsheetml/2009/9/main" objectType="CheckBox" checked="Checked" fmlaLink="$A$48" lockText="1" noThreeD="1"/>
</file>

<file path=xl/ctrlProps/ctrlProp164.xml><?xml version="1.0" encoding="utf-8"?>
<formControlPr xmlns="http://schemas.microsoft.com/office/spreadsheetml/2009/9/main" objectType="CheckBox" fmlaLink="C109" lockText="1" noThreeD="1"/>
</file>

<file path=xl/ctrlProps/ctrlProp165.xml><?xml version="1.0" encoding="utf-8"?>
<formControlPr xmlns="http://schemas.microsoft.com/office/spreadsheetml/2009/9/main" objectType="CheckBox" fmlaLink="C110" lockText="1" noThreeD="1"/>
</file>

<file path=xl/ctrlProps/ctrlProp166.xml><?xml version="1.0" encoding="utf-8"?>
<formControlPr xmlns="http://schemas.microsoft.com/office/spreadsheetml/2009/9/main" objectType="CheckBox" fmlaLink="C111" lockText="1" noThreeD="1"/>
</file>

<file path=xl/ctrlProps/ctrlProp167.xml><?xml version="1.0" encoding="utf-8"?>
<formControlPr xmlns="http://schemas.microsoft.com/office/spreadsheetml/2009/9/main" objectType="CheckBox" checked="Checked" fmlaLink="C108" lockText="1" noThreeD="1"/>
</file>

<file path=xl/ctrlProps/ctrlProp168.xml><?xml version="1.0" encoding="utf-8"?>
<formControlPr xmlns="http://schemas.microsoft.com/office/spreadsheetml/2009/9/main" objectType="CheckBox" fmlaLink="$S$105" lockText="1" noThreeD="1"/>
</file>

<file path=xl/ctrlProps/ctrlProp169.xml><?xml version="1.0" encoding="utf-8"?>
<formControlPr xmlns="http://schemas.microsoft.com/office/spreadsheetml/2009/9/main" objectType="CheckBox" fmlaLink="$Y$105" lockText="1" noThreeD="1"/>
</file>

<file path=xl/ctrlProps/ctrlProp17.xml><?xml version="1.0" encoding="utf-8"?>
<formControlPr xmlns="http://schemas.microsoft.com/office/spreadsheetml/2009/9/main" objectType="CheckBox" checked="Checked" fmlaLink="$V$61" lockText="1" noThreeD="1"/>
</file>

<file path=xl/ctrlProps/ctrlProp170.xml><?xml version="1.0" encoding="utf-8"?>
<formControlPr xmlns="http://schemas.microsoft.com/office/spreadsheetml/2009/9/main" objectType="CheckBox" fmlaLink="$AE$105" lockText="1" noThreeD="1"/>
</file>

<file path=xl/ctrlProps/ctrlProp171.xml><?xml version="1.0" encoding="utf-8"?>
<formControlPr xmlns="http://schemas.microsoft.com/office/spreadsheetml/2009/9/main" objectType="CheckBox" fmlaLink="$S$97" lockText="1" noThreeD="1"/>
</file>

<file path=xl/ctrlProps/ctrlProp172.xml><?xml version="1.0" encoding="utf-8"?>
<formControlPr xmlns="http://schemas.microsoft.com/office/spreadsheetml/2009/9/main" objectType="CheckBox" checked="Checked" fmlaLink="$Y$97" lockText="1" noThreeD="1"/>
</file>

<file path=xl/ctrlProps/ctrlProp173.xml><?xml version="1.0" encoding="utf-8"?>
<formControlPr xmlns="http://schemas.microsoft.com/office/spreadsheetml/2009/9/main" objectType="CheckBox" fmlaLink="$AE$97" lockText="1" noThreeD="1"/>
</file>

<file path=xl/ctrlProps/ctrlProp174.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checked="Checked"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checked="Checked"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checked="Checked"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checked="Checked"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checked="Checked"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checked="Checked"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fmlaLink="$E$127" lockText="1" noThreeD="1"/>
</file>

<file path=xl/ctrlProps/ctrlProp89.xml><?xml version="1.0" encoding="utf-8"?>
<formControlPr xmlns="http://schemas.microsoft.com/office/spreadsheetml/2009/9/main" objectType="CheckBox" checked="Checked" fmlaLink="$E$128" lockText="1" noThreeD="1"/>
</file>

<file path=xl/ctrlProps/ctrlProp9.xml><?xml version="1.0" encoding="utf-8"?>
<formControlPr xmlns="http://schemas.microsoft.com/office/spreadsheetml/2009/9/main" objectType="CheckBox" fmlaLink="$E$57" lockText="1" noThreeD="1"/>
</file>

<file path=xl/ctrlProps/ctrlProp90.xml><?xml version="1.0" encoding="utf-8"?>
<formControlPr xmlns="http://schemas.microsoft.com/office/spreadsheetml/2009/9/main" objectType="CheckBox" fmlaLink="$E$129" lockText="1" noThreeD="1"/>
</file>

<file path=xl/ctrlProps/ctrlProp91.xml><?xml version="1.0" encoding="utf-8"?>
<formControlPr xmlns="http://schemas.microsoft.com/office/spreadsheetml/2009/9/main" objectType="CheckBox" fmlaLink="$E$130" lockText="1" noThreeD="1"/>
</file>

<file path=xl/ctrlProps/ctrlProp92.xml><?xml version="1.0" encoding="utf-8"?>
<formControlPr xmlns="http://schemas.microsoft.com/office/spreadsheetml/2009/9/main" objectType="CheckBox" checked="Checked" fmlaLink="$A$195" lockText="1" noThreeD="1"/>
</file>

<file path=xl/ctrlProps/ctrlProp93.xml><?xml version="1.0" encoding="utf-8"?>
<formControlPr xmlns="http://schemas.microsoft.com/office/spreadsheetml/2009/9/main" objectType="CheckBox" checked="Checked" fmlaLink="$A$196" lockText="1" noThreeD="1"/>
</file>

<file path=xl/ctrlProps/ctrlProp94.xml><?xml version="1.0" encoding="utf-8"?>
<formControlPr xmlns="http://schemas.microsoft.com/office/spreadsheetml/2009/9/main" objectType="CheckBox" checked="Checked" fmlaLink="$A$197" lockText="1" noThreeD="1"/>
</file>

<file path=xl/ctrlProps/ctrlProp95.xml><?xml version="1.0" encoding="utf-8"?>
<formControlPr xmlns="http://schemas.microsoft.com/office/spreadsheetml/2009/9/main" objectType="CheckBox" checked="Checked" fmlaLink="$A$201" lockText="1" noThreeD="1"/>
</file>

<file path=xl/ctrlProps/ctrlProp96.xml><?xml version="1.0" encoding="utf-8"?>
<formControlPr xmlns="http://schemas.microsoft.com/office/spreadsheetml/2009/9/main" objectType="CheckBox" fmlaLink="$E$57" lockText="1" noThreeD="1"/>
</file>

<file path=xl/ctrlProps/ctrlProp97.xml><?xml version="1.0" encoding="utf-8"?>
<formControlPr xmlns="http://schemas.microsoft.com/office/spreadsheetml/2009/9/main" objectType="CheckBox" fmlaLink="$E$55" lockText="1" noThreeD="1"/>
</file>

<file path=xl/ctrlProps/ctrlProp98.xml><?xml version="1.0" encoding="utf-8"?>
<formControlPr xmlns="http://schemas.microsoft.com/office/spreadsheetml/2009/9/main" objectType="CheckBox" fmlaLink="$I$55" lockText="1" noThreeD="1"/>
</file>

<file path=xl/ctrlProps/ctrlProp99.xml><?xml version="1.0" encoding="utf-8"?>
<formControlPr xmlns="http://schemas.microsoft.com/office/spreadsheetml/2009/9/main" objectType="CheckBox" checked="Checked" fmlaLink="$O$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2" name="Group 41">
              <a:extLst>
                <a:ext uri="{FF2B5EF4-FFF2-40B4-BE49-F238E27FC236}">
                  <a16:creationId xmlns:a16="http://schemas.microsoft.com/office/drawing/2014/main" id="{54AADF80-D6C4-4283-854E-57B087B8E067}"/>
                </a:ext>
              </a:extLst>
            </xdr:cNvPr>
            <xdr:cNvGrpSpPr>
              <a:grpSpLocks/>
            </xdr:cNvGrpSpPr>
          </xdr:nvGrpSpPr>
          <xdr:grpSpPr bwMode="auto">
            <a:xfrm>
              <a:off x="852055" y="46529625"/>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426FC8D2-6307-466D-AC4A-24F85AEE61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5ED3AE4D-0CB3-4BB2-BD16-93EDDCE217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FF4F3F26-AE17-45D1-87A8-19C20F0F3C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 name="Group 41">
              <a:extLst>
                <a:ext uri="{FF2B5EF4-FFF2-40B4-BE49-F238E27FC236}">
                  <a16:creationId xmlns:a16="http://schemas.microsoft.com/office/drawing/2014/main" id="{975219F1-9013-4BBB-A569-A8C530156686}"/>
                </a:ext>
              </a:extLst>
            </xdr:cNvPr>
            <xdr:cNvGrpSpPr>
              <a:grpSpLocks/>
            </xdr:cNvGrpSpPr>
          </xdr:nvGrpSpPr>
          <xdr:grpSpPr bwMode="auto">
            <a:xfrm>
              <a:off x="852055" y="48482250"/>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3DD5AE29-D304-4FD9-BCC6-C572D399B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B3D066A8-EE85-4139-8274-9FB959B7DA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BB4F6C73-D3C7-4782-A1E2-001C09D2C2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30609A94-CC6D-4581-8E65-E3E78C45F3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62E0B981-C8E8-4C3B-85B7-1A7B2F1114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CBD13D2E-6383-400C-936E-7C53D670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E31DC78D-62A5-437B-BE35-991B8C51D1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C3111E2F-3CA6-41B9-BD89-3EE9F4E185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AFB734D9-DC6B-47BC-BCD8-32F98D3CEB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E46D5202-10DB-4B4D-9AC8-9221A8F10F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9C69B4E6-2D9B-4906-B238-BCD673C1F9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AFF6C714-27C5-41E2-9533-6D2AE97E0E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D0EDA336-5AD8-4D5B-9DEC-B091B881CC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FEA5F4E9-2311-4F8A-8BC4-B44041648F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39EC3661-651D-4816-874A-3F273C25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42174833-7B11-4667-95AD-BEA806A6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FAB480DB-95F7-4218-9BAF-4B1455FD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8BA06AF7-9038-4472-BC1E-1A8B92A62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AD2AEA3-86C7-429A-BF05-03CAB7DE8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95CF8EF1-FEBB-488B-9A2F-28710EAE12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8B1FAE1D-19E4-4D95-A2A1-F98DAAA65E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A16103BA-63EF-49B4-9BCC-AE50A89FB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B38EECCF-85C9-4E72-8FBF-5B6D1791D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153DF376-37DF-4AF2-B4D4-8092FFA9C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6B5A35CE-FF63-42D8-9156-22736AE884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E4C3203B-5E60-4C57-A31F-4B611831AD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BF7B5351-2DCE-4C4F-A3BC-A63D867FB4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1FB7C6C0-0B0B-43DB-9350-0C9BCA854F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B8BC3A7A-EB80-4F90-81BE-FC5597E7C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A53E1951-D8F5-4681-A6D2-FCCD4940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2B6F043-157F-4EF2-B678-BFAD455E2B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6A9C5103-D60C-492E-8D61-D05638AD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6231398D-7C2E-490D-8A5D-B24D24AFE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4" name="Group 41">
              <a:extLst>
                <a:ext uri="{FF2B5EF4-FFF2-40B4-BE49-F238E27FC236}">
                  <a16:creationId xmlns:a16="http://schemas.microsoft.com/office/drawing/2014/main" id="{3788D266-8F6C-4384-AC15-AB52739128B6}"/>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1BAF9ED2-CF8F-4BAA-91F0-4E4287F7DE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1432CA2C-DDA6-46F3-B55F-B82B134D17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6A501357-2B81-4054-BDC2-EBFAFEF77F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57C5EF19-1ACB-40A5-9A84-6760566F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DE0375C5-5359-40B7-8533-5F0A6BB27A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2FB38F79-4470-4FC7-AF35-D34BE262B3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110C061C-492A-46DF-A05E-C37BBC4E20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DC1C613D-8D3B-4F69-9E6C-B9FB0318D2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F065BCD3-47EF-4E94-9459-E82BCC8B8E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9D97DC82-B423-472C-8970-B185B689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18B6AE0A-0D8C-4BFB-8F94-906160F90B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7C6BBA13-C3BF-49FB-8AA2-F7054DFBBE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2022C31D-0B23-4F35-BCB4-12B6663028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C2942BF1-3C54-457F-ACAD-AAB3C7F5EC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B11B06C0-ACD9-4D3A-B553-DC2B83EC1D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C5642F3E-D420-492E-A40C-C2F5115AE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4FAD9DBA-7DC5-437B-ACC5-8688D5B3AB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E1BE0A9C-0CCA-4B10-9505-26553CE7D7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21840404-56BC-4972-A10A-E6E6254FDF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31DED846-5AF2-4D80-A22C-542F64DE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C39AF5CE-DF7E-4FF3-A5A7-59257B5BC1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3172A5DE-91D5-46BC-AB81-A81AA85BA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92822821-4C0A-453D-9DA6-5A1D8B939F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45E93530-BD38-4A45-82B2-CBD51D5AB2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7FB0CC42-C128-4CC6-B01F-F57592AA8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EBDC8AE9-EEFB-4057-AAE6-481B2445A9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7A38E0D6-3B29-4DE2-AA95-2F70E8244F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FB663B16-67B3-4A97-8CE3-744A7313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96584D27-2AFF-4734-805A-19CFEAB6B2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BC628A9B-F6E6-420F-A5CB-140A8524BD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A4822086-E321-4E82-90BB-200765D9BC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67A34A8A-9DE7-4542-A364-F1B2B0065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F283C65C-E347-46F0-8C4F-613AFE1A49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76EE8E91-204A-4C14-97DD-E169167BA9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50AEA5DC-71D1-4816-80DF-FE046848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70179197-213D-41C3-AD10-E04E7E26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4F79EDFE-3070-48F0-B4DA-2635B83288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9816DC9A-CE7A-446E-8306-8A39C50CB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FA1E1997-F1AC-4B38-8B87-6803CC2F4C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5" name="Group 41">
              <a:extLst>
                <a:ext uri="{FF2B5EF4-FFF2-40B4-BE49-F238E27FC236}">
                  <a16:creationId xmlns:a16="http://schemas.microsoft.com/office/drawing/2014/main" id="{D05499B1-6E78-4915-84FB-AC744385FAE0}"/>
                </a:ext>
              </a:extLst>
            </xdr:cNvPr>
            <xdr:cNvGrpSpPr>
              <a:grpSpLocks/>
            </xdr:cNvGrpSpPr>
          </xdr:nvGrpSpPr>
          <xdr:grpSpPr bwMode="auto">
            <a:xfrm>
              <a:off x="852055" y="48213818"/>
              <a:ext cx="188768" cy="2684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6" name="Group 41">
              <a:extLst>
                <a:ext uri="{FF2B5EF4-FFF2-40B4-BE49-F238E27FC236}">
                  <a16:creationId xmlns:a16="http://schemas.microsoft.com/office/drawing/2014/main" id="{EF12685C-E323-4CEF-9C3F-3B2ED6F2F818}"/>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7" name="Group 41">
              <a:extLst>
                <a:ext uri="{FF2B5EF4-FFF2-40B4-BE49-F238E27FC236}">
                  <a16:creationId xmlns:a16="http://schemas.microsoft.com/office/drawing/2014/main" id="{2C58384D-6DC5-468C-88A5-DEB08E0A04AB}"/>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8" name="Group 41">
              <a:extLst>
                <a:ext uri="{FF2B5EF4-FFF2-40B4-BE49-F238E27FC236}">
                  <a16:creationId xmlns:a16="http://schemas.microsoft.com/office/drawing/2014/main" id="{73A85E7A-83FC-4E75-A0AB-9666686539F9}"/>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9" name="Group 41">
              <a:extLst>
                <a:ext uri="{FF2B5EF4-FFF2-40B4-BE49-F238E27FC236}">
                  <a16:creationId xmlns:a16="http://schemas.microsoft.com/office/drawing/2014/main" id="{8E4D43DD-9F7A-4E0A-A2DD-2A04442E1D31}"/>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0" name="Group 41">
              <a:extLst>
                <a:ext uri="{FF2B5EF4-FFF2-40B4-BE49-F238E27FC236}">
                  <a16:creationId xmlns:a16="http://schemas.microsoft.com/office/drawing/2014/main" id="{57E79E44-140C-4894-B3FA-A033FD3632D8}"/>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1" name="Group 41">
              <a:extLst>
                <a:ext uri="{FF2B5EF4-FFF2-40B4-BE49-F238E27FC236}">
                  <a16:creationId xmlns:a16="http://schemas.microsoft.com/office/drawing/2014/main" id="{6B87C339-F538-4D18-8446-8451C768829E}"/>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6E730DC3-89EC-4F85-A776-176988E84A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FAFB4BC6-FA88-4DD7-B2AC-35532123F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57D8AD99-CCA4-4F8D-A88A-ED880773FC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7A02AB87-BBE9-4607-8E2B-DAC553F37C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C814F18D-A673-4E29-B657-0E5AFB5D2A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2" name="左大かっこ 11">
          <a:extLst>
            <a:ext uri="{FF2B5EF4-FFF2-40B4-BE49-F238E27FC236}">
              <a16:creationId xmlns:a16="http://schemas.microsoft.com/office/drawing/2014/main" id="{4ED23F6E-7195-4AA1-B146-742D49309FDB}"/>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3" name="正方形/長方形 12">
          <a:extLst>
            <a:ext uri="{FF2B5EF4-FFF2-40B4-BE49-F238E27FC236}">
              <a16:creationId xmlns:a16="http://schemas.microsoft.com/office/drawing/2014/main" id="{6F6C3F44-5E24-4B17-960B-1D870D92D115}"/>
            </a:ext>
          </a:extLst>
        </xdr:cNvPr>
        <xdr:cNvSpPr/>
      </xdr:nvSpPr>
      <xdr:spPr>
        <a:xfrm>
          <a:off x="2909458" y="792047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4" name="正方形/長方形 13">
          <a:extLst>
            <a:ext uri="{FF2B5EF4-FFF2-40B4-BE49-F238E27FC236}">
              <a16:creationId xmlns:a16="http://schemas.microsoft.com/office/drawing/2014/main" id="{8D70B47C-DB02-4875-A789-4A8DE6E1BF19}"/>
            </a:ext>
          </a:extLst>
        </xdr:cNvPr>
        <xdr:cNvSpPr/>
      </xdr:nvSpPr>
      <xdr:spPr>
        <a:xfrm>
          <a:off x="4228304" y="792047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5" name="正方形/長方形 14">
          <a:extLst>
            <a:ext uri="{FF2B5EF4-FFF2-40B4-BE49-F238E27FC236}">
              <a16:creationId xmlns:a16="http://schemas.microsoft.com/office/drawing/2014/main" id="{5F0CE4CE-5DC4-4542-B8EB-FBF4215AF9E3}"/>
            </a:ext>
          </a:extLst>
        </xdr:cNvPr>
        <xdr:cNvSpPr/>
      </xdr:nvSpPr>
      <xdr:spPr>
        <a:xfrm>
          <a:off x="5561804" y="792047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A167CC34-CD2D-4D45-B20F-775ADE030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2CC9B0AD-B6F4-4341-9548-1927674BF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8AECFB7B-76F4-4C45-9C3C-C76AD9B7D2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F80CC946-4493-46F2-A70C-8369CFD4E3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DB81EAC9-74B6-40A2-8576-3677A9882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D54FBCC8-D012-4657-AC66-3987B5A545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6DC17102-32C2-4589-A8FC-EB52A684EF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852055" y="46529625"/>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852055" y="48482250"/>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852055" y="48213818"/>
              <a:ext cx="188768" cy="2684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9458" y="792047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28304" y="792047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561804" y="792047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37</xdr:col>
      <xdr:colOff>190506</xdr:colOff>
      <xdr:row>0</xdr:row>
      <xdr:rowOff>147189</xdr:rowOff>
    </xdr:from>
    <xdr:to>
      <xdr:col>44</xdr:col>
      <xdr:colOff>298138</xdr:colOff>
      <xdr:row>7</xdr:row>
      <xdr:rowOff>121404</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7351574" y="147189"/>
          <a:ext cx="4896109" cy="1411624"/>
          <a:chOff x="6172200" y="2790824"/>
          <a:chExt cx="5086350" cy="1533790"/>
        </a:xfrm>
      </xdr:grpSpPr>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37</xdr:col>
      <xdr:colOff>356356</xdr:colOff>
      <xdr:row>5</xdr:row>
      <xdr:rowOff>80582</xdr:rowOff>
    </xdr:from>
    <xdr:to>
      <xdr:col>37</xdr:col>
      <xdr:colOff>668184</xdr:colOff>
      <xdr:row>5</xdr:row>
      <xdr:rowOff>228768</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7517424" y="1180287"/>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IDPN\&#24195;&#22577;&#25903;&#25588;\&#12379;&#12363;&#12435;&#12393;\2023\&#22586;&#24066;&#20966;&#36935;&#25913;&#21892;&#35336;&#30011;&#26360;%202023&#24180;4&#26376;.xlsx" TargetMode="External"/><Relationship Id="rId1" Type="http://schemas.openxmlformats.org/officeDocument/2006/relationships/externalLinkPath" Target="&#22586;&#24066;&#20966;&#36935;&#25913;&#21892;&#35336;&#30011;&#26360;%202023&#24180;4&#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基本情報入力シート"/>
      <sheetName val="別紙様式2-1 計画書_総括表"/>
      <sheetName val="別紙様式2-2 個表_処遇"/>
      <sheetName val="別紙様式2-3 個表_特定"/>
      <sheetName val="別紙様式2-4 個表_ベースアップ"/>
      <sheetName val="【参考】数式用"/>
      <sheetName val="【参考】数式用2"/>
    </sheetNames>
    <sheetDataSet>
      <sheetData sheetId="0">
        <row r="33">
          <cell r="C33" t="str">
            <v>堺市</v>
          </cell>
        </row>
        <row r="37">
          <cell r="M37" t="str">
            <v>トクテイヒエイリカツドウホウジンセカンド</v>
          </cell>
        </row>
        <row r="38">
          <cell r="M38" t="str">
            <v>特定非営利活動法人せかんど</v>
          </cell>
        </row>
        <row r="39">
          <cell r="AC39" t="str">
            <v>590－0142</v>
          </cell>
        </row>
        <row r="40">
          <cell r="M40" t="str">
            <v>大阪府堺市南区檜尾３０９３－７</v>
          </cell>
        </row>
        <row r="41">
          <cell r="M41"/>
        </row>
        <row r="44">
          <cell r="M44" t="str">
            <v>ミナミ　サトシ</v>
          </cell>
        </row>
        <row r="45">
          <cell r="M45" t="str">
            <v>南　覚志</v>
          </cell>
        </row>
        <row r="46">
          <cell r="M46" t="str">
            <v>０９０－５０５３－７１８９</v>
          </cell>
        </row>
        <row r="47">
          <cell r="M47" t="str">
            <v>second.takaishi@mx4.alpha-web.ne.jp</v>
          </cell>
        </row>
      </sheetData>
      <sheetData sheetId="1"/>
      <sheetData sheetId="2">
        <row r="5">
          <cell r="O5">
            <v>11052960</v>
          </cell>
        </row>
        <row r="11">
          <cell r="T11" t="str">
            <v>加算Ⅰ</v>
          </cell>
        </row>
        <row r="12">
          <cell r="T12" t="str">
            <v>加算Ⅰ</v>
          </cell>
        </row>
        <row r="13">
          <cell r="T13" t="str">
            <v>加算Ⅰ</v>
          </cell>
        </row>
        <row r="14">
          <cell r="T14" t="str">
            <v>加算Ⅰ</v>
          </cell>
        </row>
        <row r="15">
          <cell r="T15" t="str">
            <v>加算Ⅰ</v>
          </cell>
        </row>
        <row r="16">
          <cell r="T16" t="str">
            <v>加算Ⅰ</v>
          </cell>
        </row>
        <row r="17">
          <cell r="T17" t="str">
            <v>加算Ⅰ</v>
          </cell>
        </row>
        <row r="18">
          <cell r="T18" t="str">
            <v>加算Ⅰ</v>
          </cell>
        </row>
        <row r="19">
          <cell r="T19"/>
        </row>
        <row r="20">
          <cell r="T20"/>
        </row>
        <row r="21">
          <cell r="T21"/>
        </row>
        <row r="22">
          <cell r="T22"/>
        </row>
        <row r="23">
          <cell r="T23"/>
        </row>
        <row r="24">
          <cell r="T24"/>
        </row>
        <row r="25">
          <cell r="T25"/>
        </row>
        <row r="26">
          <cell r="T26"/>
        </row>
        <row r="27">
          <cell r="T27"/>
        </row>
        <row r="28">
          <cell r="T28"/>
        </row>
        <row r="29">
          <cell r="T29"/>
        </row>
        <row r="30">
          <cell r="T30"/>
        </row>
        <row r="31">
          <cell r="T31"/>
        </row>
        <row r="32">
          <cell r="T32"/>
        </row>
        <row r="33">
          <cell r="T33"/>
        </row>
        <row r="34">
          <cell r="T34"/>
        </row>
        <row r="35">
          <cell r="T35"/>
        </row>
        <row r="36">
          <cell r="T36"/>
        </row>
        <row r="37">
          <cell r="T37"/>
        </row>
        <row r="38">
          <cell r="T38"/>
        </row>
        <row r="39">
          <cell r="T39"/>
        </row>
        <row r="40">
          <cell r="T40"/>
        </row>
        <row r="41">
          <cell r="T41"/>
        </row>
        <row r="42">
          <cell r="T42"/>
        </row>
        <row r="43">
          <cell r="T43"/>
        </row>
        <row r="44">
          <cell r="T44"/>
        </row>
        <row r="45">
          <cell r="T45"/>
        </row>
        <row r="46">
          <cell r="T46"/>
        </row>
        <row r="47">
          <cell r="T47"/>
        </row>
        <row r="48">
          <cell r="T48"/>
        </row>
        <row r="49">
          <cell r="T49"/>
        </row>
        <row r="50">
          <cell r="T50"/>
        </row>
        <row r="51">
          <cell r="T51"/>
        </row>
        <row r="52">
          <cell r="T52"/>
        </row>
        <row r="53">
          <cell r="T53"/>
        </row>
        <row r="54">
          <cell r="T54"/>
        </row>
        <row r="55">
          <cell r="T55"/>
        </row>
        <row r="56">
          <cell r="T56"/>
        </row>
        <row r="57">
          <cell r="T57"/>
        </row>
        <row r="58">
          <cell r="T58"/>
        </row>
        <row r="59">
          <cell r="T59"/>
        </row>
        <row r="60">
          <cell r="T60"/>
        </row>
        <row r="61">
          <cell r="T61"/>
        </row>
        <row r="62">
          <cell r="T62"/>
        </row>
        <row r="63">
          <cell r="T63"/>
        </row>
        <row r="64">
          <cell r="T64"/>
        </row>
        <row r="65">
          <cell r="T65"/>
        </row>
        <row r="66">
          <cell r="T66"/>
        </row>
        <row r="67">
          <cell r="T67"/>
        </row>
        <row r="68">
          <cell r="T68"/>
        </row>
        <row r="69">
          <cell r="T69"/>
        </row>
        <row r="70">
          <cell r="T70"/>
        </row>
        <row r="71">
          <cell r="T71"/>
        </row>
        <row r="72">
          <cell r="T72"/>
        </row>
        <row r="73">
          <cell r="T73"/>
        </row>
        <row r="74">
          <cell r="T74"/>
        </row>
        <row r="75">
          <cell r="T75"/>
        </row>
        <row r="76">
          <cell r="T76"/>
        </row>
        <row r="77">
          <cell r="T77"/>
        </row>
        <row r="78">
          <cell r="T78"/>
        </row>
        <row r="79">
          <cell r="T79"/>
        </row>
        <row r="80">
          <cell r="T80"/>
        </row>
        <row r="81">
          <cell r="T81"/>
        </row>
        <row r="82">
          <cell r="T82"/>
        </row>
        <row r="83">
          <cell r="T83"/>
        </row>
        <row r="84">
          <cell r="T84"/>
        </row>
        <row r="85">
          <cell r="T85"/>
        </row>
        <row r="86">
          <cell r="T86"/>
        </row>
        <row r="87">
          <cell r="T87"/>
        </row>
        <row r="88">
          <cell r="T88"/>
        </row>
        <row r="89">
          <cell r="T89"/>
        </row>
        <row r="90">
          <cell r="T90"/>
        </row>
        <row r="91">
          <cell r="T91"/>
        </row>
        <row r="92">
          <cell r="T92"/>
        </row>
        <row r="93">
          <cell r="T93"/>
        </row>
        <row r="94">
          <cell r="T94"/>
        </row>
        <row r="95">
          <cell r="T95"/>
        </row>
        <row r="96">
          <cell r="T96"/>
        </row>
        <row r="97">
          <cell r="T97"/>
        </row>
        <row r="98">
          <cell r="T98"/>
        </row>
        <row r="99">
          <cell r="T99"/>
        </row>
        <row r="100">
          <cell r="T100"/>
        </row>
        <row r="101">
          <cell r="T101"/>
        </row>
        <row r="102">
          <cell r="T102"/>
        </row>
        <row r="103">
          <cell r="T103"/>
        </row>
        <row r="104">
          <cell r="T104"/>
        </row>
        <row r="105">
          <cell r="T105"/>
        </row>
        <row r="106">
          <cell r="T106"/>
        </row>
        <row r="107">
          <cell r="T107"/>
        </row>
        <row r="108">
          <cell r="T108"/>
        </row>
        <row r="109">
          <cell r="T109"/>
        </row>
        <row r="110">
          <cell r="T110"/>
        </row>
      </sheetData>
      <sheetData sheetId="3">
        <row r="5">
          <cell r="O5">
            <v>3031320</v>
          </cell>
        </row>
        <row r="11">
          <cell r="P11" t="str">
            <v>訪問介護</v>
          </cell>
          <cell r="T11" t="str">
            <v>特定加算Ⅱ</v>
          </cell>
        </row>
        <row r="12">
          <cell r="P12" t="str">
            <v>訪問型サービス（総合事業）</v>
          </cell>
          <cell r="T12" t="str">
            <v>特定加算Ⅱ</v>
          </cell>
        </row>
        <row r="13">
          <cell r="P13" t="str">
            <v>（介護予防）訪問入浴介護</v>
          </cell>
          <cell r="T13" t="str">
            <v>特定加算Ⅱ</v>
          </cell>
        </row>
        <row r="14">
          <cell r="P14" t="str">
            <v>訪問介護</v>
          </cell>
          <cell r="T14" t="str">
            <v>特定加算Ⅱ</v>
          </cell>
        </row>
        <row r="15">
          <cell r="P15" t="str">
            <v>訪問型サービス（総合事業）</v>
          </cell>
          <cell r="T15" t="str">
            <v>特定加算Ⅱ</v>
          </cell>
        </row>
        <row r="16">
          <cell r="P16" t="str">
            <v>（介護予防）認知症対応型通所介護</v>
          </cell>
          <cell r="T16" t="str">
            <v>特定加算Ⅱ</v>
          </cell>
        </row>
        <row r="17">
          <cell r="P17" t="str">
            <v>地域密着型通所介護</v>
          </cell>
          <cell r="T17" t="str">
            <v>特定加算Ⅱ</v>
          </cell>
        </row>
        <row r="18">
          <cell r="P18" t="str">
            <v>通所型サービス（総合事業）</v>
          </cell>
          <cell r="T18" t="str">
            <v>特定加算Ⅱ</v>
          </cell>
        </row>
        <row r="19">
          <cell r="P19" t="str">
            <v/>
          </cell>
          <cell r="T19"/>
        </row>
        <row r="20">
          <cell r="P20" t="str">
            <v/>
          </cell>
          <cell r="T20"/>
        </row>
        <row r="21">
          <cell r="P21" t="str">
            <v/>
          </cell>
          <cell r="T21"/>
        </row>
        <row r="22">
          <cell r="P22" t="str">
            <v/>
          </cell>
          <cell r="T22"/>
        </row>
        <row r="23">
          <cell r="P23" t="str">
            <v/>
          </cell>
          <cell r="T23"/>
        </row>
        <row r="24">
          <cell r="P24" t="str">
            <v/>
          </cell>
          <cell r="T24"/>
        </row>
        <row r="25">
          <cell r="P25" t="str">
            <v/>
          </cell>
          <cell r="T25"/>
        </row>
        <row r="26">
          <cell r="P26" t="str">
            <v/>
          </cell>
          <cell r="T26"/>
        </row>
        <row r="27">
          <cell r="P27" t="str">
            <v/>
          </cell>
          <cell r="T27"/>
        </row>
        <row r="28">
          <cell r="P28" t="str">
            <v/>
          </cell>
          <cell r="T28"/>
        </row>
        <row r="29">
          <cell r="P29" t="str">
            <v/>
          </cell>
          <cell r="T29"/>
        </row>
        <row r="30">
          <cell r="P30" t="str">
            <v/>
          </cell>
          <cell r="T30"/>
        </row>
        <row r="31">
          <cell r="P31" t="str">
            <v/>
          </cell>
          <cell r="T31"/>
        </row>
        <row r="32">
          <cell r="P32" t="str">
            <v/>
          </cell>
          <cell r="T32"/>
        </row>
        <row r="33">
          <cell r="P33" t="str">
            <v/>
          </cell>
          <cell r="T33"/>
        </row>
        <row r="34">
          <cell r="P34" t="str">
            <v/>
          </cell>
          <cell r="T34"/>
        </row>
        <row r="35">
          <cell r="P35" t="str">
            <v/>
          </cell>
          <cell r="T35"/>
        </row>
        <row r="36">
          <cell r="P36" t="str">
            <v/>
          </cell>
          <cell r="T36"/>
        </row>
        <row r="37">
          <cell r="P37" t="str">
            <v/>
          </cell>
          <cell r="T37"/>
        </row>
        <row r="38">
          <cell r="P38" t="str">
            <v/>
          </cell>
          <cell r="T38"/>
        </row>
        <row r="39">
          <cell r="P39" t="str">
            <v/>
          </cell>
          <cell r="T39"/>
        </row>
        <row r="40">
          <cell r="P40" t="str">
            <v/>
          </cell>
          <cell r="T40"/>
        </row>
        <row r="41">
          <cell r="P41" t="str">
            <v/>
          </cell>
          <cell r="T41"/>
        </row>
        <row r="42">
          <cell r="P42" t="str">
            <v/>
          </cell>
          <cell r="T42"/>
        </row>
        <row r="43">
          <cell r="P43" t="str">
            <v/>
          </cell>
          <cell r="T43"/>
        </row>
        <row r="44">
          <cell r="P44" t="str">
            <v/>
          </cell>
          <cell r="T44"/>
        </row>
        <row r="45">
          <cell r="P45" t="str">
            <v/>
          </cell>
          <cell r="T45"/>
        </row>
        <row r="46">
          <cell r="P46" t="str">
            <v/>
          </cell>
          <cell r="T46"/>
        </row>
        <row r="47">
          <cell r="P47" t="str">
            <v/>
          </cell>
          <cell r="T47"/>
        </row>
        <row r="48">
          <cell r="P48" t="str">
            <v/>
          </cell>
          <cell r="T48"/>
        </row>
        <row r="49">
          <cell r="P49" t="str">
            <v/>
          </cell>
          <cell r="T49"/>
        </row>
        <row r="50">
          <cell r="P50" t="str">
            <v/>
          </cell>
          <cell r="T50"/>
        </row>
        <row r="51">
          <cell r="P51" t="str">
            <v/>
          </cell>
          <cell r="T51"/>
        </row>
        <row r="52">
          <cell r="P52" t="str">
            <v/>
          </cell>
          <cell r="T52"/>
        </row>
        <row r="53">
          <cell r="P53" t="str">
            <v/>
          </cell>
          <cell r="T53"/>
        </row>
        <row r="54">
          <cell r="P54" t="str">
            <v/>
          </cell>
          <cell r="T54"/>
        </row>
        <row r="55">
          <cell r="P55" t="str">
            <v/>
          </cell>
          <cell r="T55"/>
        </row>
        <row r="56">
          <cell r="P56" t="str">
            <v/>
          </cell>
          <cell r="T56"/>
        </row>
        <row r="57">
          <cell r="P57" t="str">
            <v/>
          </cell>
          <cell r="T57"/>
        </row>
        <row r="58">
          <cell r="P58" t="str">
            <v/>
          </cell>
          <cell r="T58"/>
        </row>
        <row r="59">
          <cell r="P59" t="str">
            <v/>
          </cell>
          <cell r="T59"/>
        </row>
        <row r="60">
          <cell r="P60" t="str">
            <v/>
          </cell>
          <cell r="T60"/>
        </row>
        <row r="61">
          <cell r="P61" t="str">
            <v/>
          </cell>
          <cell r="T61"/>
        </row>
        <row r="62">
          <cell r="P62" t="str">
            <v/>
          </cell>
          <cell r="T62"/>
        </row>
        <row r="63">
          <cell r="P63" t="str">
            <v/>
          </cell>
          <cell r="T63"/>
        </row>
        <row r="64">
          <cell r="P64" t="str">
            <v/>
          </cell>
          <cell r="T64"/>
        </row>
        <row r="65">
          <cell r="P65" t="str">
            <v/>
          </cell>
          <cell r="T65"/>
        </row>
        <row r="66">
          <cell r="P66" t="str">
            <v/>
          </cell>
          <cell r="T66"/>
        </row>
        <row r="67">
          <cell r="P67" t="str">
            <v/>
          </cell>
          <cell r="T67"/>
        </row>
        <row r="68">
          <cell r="P68" t="str">
            <v/>
          </cell>
          <cell r="T68"/>
        </row>
        <row r="69">
          <cell r="P69" t="str">
            <v/>
          </cell>
          <cell r="T69"/>
        </row>
        <row r="70">
          <cell r="P70" t="str">
            <v/>
          </cell>
          <cell r="T70"/>
        </row>
        <row r="71">
          <cell r="P71" t="str">
            <v/>
          </cell>
          <cell r="T71"/>
        </row>
        <row r="72">
          <cell r="P72" t="str">
            <v/>
          </cell>
          <cell r="T72"/>
        </row>
        <row r="73">
          <cell r="P73" t="str">
            <v/>
          </cell>
          <cell r="T73"/>
        </row>
        <row r="74">
          <cell r="P74" t="str">
            <v/>
          </cell>
          <cell r="T74"/>
        </row>
        <row r="75">
          <cell r="P75" t="str">
            <v/>
          </cell>
          <cell r="T75"/>
        </row>
        <row r="76">
          <cell r="P76" t="str">
            <v/>
          </cell>
          <cell r="T76"/>
        </row>
        <row r="77">
          <cell r="P77" t="str">
            <v/>
          </cell>
          <cell r="T77"/>
        </row>
        <row r="78">
          <cell r="P78" t="str">
            <v/>
          </cell>
          <cell r="T78"/>
        </row>
        <row r="79">
          <cell r="P79" t="str">
            <v/>
          </cell>
          <cell r="T79"/>
        </row>
        <row r="80">
          <cell r="P80" t="str">
            <v/>
          </cell>
          <cell r="T80"/>
        </row>
        <row r="81">
          <cell r="P81" t="str">
            <v/>
          </cell>
          <cell r="T81"/>
        </row>
        <row r="82">
          <cell r="P82" t="str">
            <v/>
          </cell>
          <cell r="T82"/>
        </row>
        <row r="83">
          <cell r="P83" t="str">
            <v/>
          </cell>
          <cell r="T83"/>
        </row>
        <row r="84">
          <cell r="P84" t="str">
            <v/>
          </cell>
          <cell r="T84"/>
        </row>
        <row r="85">
          <cell r="P85" t="str">
            <v/>
          </cell>
          <cell r="T85"/>
        </row>
        <row r="86">
          <cell r="P86" t="str">
            <v/>
          </cell>
          <cell r="T86"/>
        </row>
        <row r="87">
          <cell r="P87" t="str">
            <v/>
          </cell>
          <cell r="T87"/>
        </row>
        <row r="88">
          <cell r="P88" t="str">
            <v/>
          </cell>
          <cell r="T88"/>
        </row>
        <row r="89">
          <cell r="P89" t="str">
            <v/>
          </cell>
          <cell r="T89"/>
        </row>
        <row r="90">
          <cell r="P90" t="str">
            <v/>
          </cell>
          <cell r="T90"/>
        </row>
        <row r="91">
          <cell r="P91" t="str">
            <v/>
          </cell>
          <cell r="T91"/>
        </row>
        <row r="92">
          <cell r="P92" t="str">
            <v/>
          </cell>
          <cell r="T92"/>
        </row>
        <row r="93">
          <cell r="P93" t="str">
            <v/>
          </cell>
          <cell r="T93"/>
        </row>
        <row r="94">
          <cell r="P94" t="str">
            <v/>
          </cell>
          <cell r="T94"/>
        </row>
        <row r="95">
          <cell r="P95" t="str">
            <v/>
          </cell>
          <cell r="T95"/>
        </row>
        <row r="96">
          <cell r="P96" t="str">
            <v/>
          </cell>
          <cell r="T96"/>
        </row>
        <row r="97">
          <cell r="P97" t="str">
            <v/>
          </cell>
          <cell r="T97"/>
        </row>
        <row r="98">
          <cell r="P98" t="str">
            <v/>
          </cell>
          <cell r="T98"/>
        </row>
        <row r="99">
          <cell r="P99" t="str">
            <v/>
          </cell>
          <cell r="T99"/>
        </row>
        <row r="100">
          <cell r="P100" t="str">
            <v/>
          </cell>
          <cell r="T100"/>
        </row>
        <row r="101">
          <cell r="P101" t="str">
            <v/>
          </cell>
          <cell r="T101"/>
        </row>
        <row r="102">
          <cell r="P102" t="str">
            <v/>
          </cell>
          <cell r="T102"/>
        </row>
        <row r="103">
          <cell r="P103" t="str">
            <v/>
          </cell>
          <cell r="T103"/>
        </row>
        <row r="104">
          <cell r="P104" t="str">
            <v/>
          </cell>
          <cell r="T104"/>
        </row>
        <row r="105">
          <cell r="P105" t="str">
            <v/>
          </cell>
          <cell r="T105"/>
        </row>
        <row r="106">
          <cell r="P106" t="str">
            <v/>
          </cell>
          <cell r="T106"/>
        </row>
        <row r="107">
          <cell r="P107" t="str">
            <v/>
          </cell>
          <cell r="T107"/>
        </row>
        <row r="108">
          <cell r="P108" t="str">
            <v/>
          </cell>
          <cell r="T108"/>
        </row>
        <row r="109">
          <cell r="P109" t="str">
            <v/>
          </cell>
          <cell r="T109"/>
        </row>
        <row r="110">
          <cell r="P110" t="str">
            <v/>
          </cell>
          <cell r="T110"/>
        </row>
      </sheetData>
      <sheetData sheetId="4">
        <row r="5">
          <cell r="O5">
            <v>2078568</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9" Type="http://schemas.openxmlformats.org/officeDocument/2006/relationships/ctrlProp" Target="../ctrlProps/ctrlProp123.xml"/><Relationship Id="rId21" Type="http://schemas.openxmlformats.org/officeDocument/2006/relationships/ctrlProp" Target="../ctrlProps/ctrlProp105.xml"/><Relationship Id="rId34" Type="http://schemas.openxmlformats.org/officeDocument/2006/relationships/ctrlProp" Target="../ctrlProps/ctrlProp118.xml"/><Relationship Id="rId42" Type="http://schemas.openxmlformats.org/officeDocument/2006/relationships/ctrlProp" Target="../ctrlProps/ctrlProp126.xml"/><Relationship Id="rId47" Type="http://schemas.openxmlformats.org/officeDocument/2006/relationships/ctrlProp" Target="../ctrlProps/ctrlProp131.xml"/><Relationship Id="rId50" Type="http://schemas.openxmlformats.org/officeDocument/2006/relationships/ctrlProp" Target="../ctrlProps/ctrlProp134.xml"/><Relationship Id="rId55" Type="http://schemas.openxmlformats.org/officeDocument/2006/relationships/ctrlProp" Target="../ctrlProps/ctrlProp139.xml"/><Relationship Id="rId63" Type="http://schemas.openxmlformats.org/officeDocument/2006/relationships/ctrlProp" Target="../ctrlProps/ctrlProp147.xml"/><Relationship Id="rId68" Type="http://schemas.openxmlformats.org/officeDocument/2006/relationships/ctrlProp" Target="../ctrlProps/ctrlProp152.xml"/><Relationship Id="rId76" Type="http://schemas.openxmlformats.org/officeDocument/2006/relationships/ctrlProp" Target="../ctrlProps/ctrlProp160.xml"/><Relationship Id="rId84" Type="http://schemas.openxmlformats.org/officeDocument/2006/relationships/ctrlProp" Target="../ctrlProps/ctrlProp168.xml"/><Relationship Id="rId89" Type="http://schemas.openxmlformats.org/officeDocument/2006/relationships/ctrlProp" Target="../ctrlProps/ctrlProp173.xml"/><Relationship Id="rId7" Type="http://schemas.openxmlformats.org/officeDocument/2006/relationships/ctrlProp" Target="../ctrlProps/ctrlProp91.xml"/><Relationship Id="rId71" Type="http://schemas.openxmlformats.org/officeDocument/2006/relationships/ctrlProp" Target="../ctrlProps/ctrlProp155.xml"/><Relationship Id="rId2" Type="http://schemas.openxmlformats.org/officeDocument/2006/relationships/drawing" Target="../drawings/drawing2.xml"/><Relationship Id="rId16" Type="http://schemas.openxmlformats.org/officeDocument/2006/relationships/ctrlProp" Target="../ctrlProps/ctrlProp100.xml"/><Relationship Id="rId29" Type="http://schemas.openxmlformats.org/officeDocument/2006/relationships/ctrlProp" Target="../ctrlProps/ctrlProp113.xml"/><Relationship Id="rId11" Type="http://schemas.openxmlformats.org/officeDocument/2006/relationships/ctrlProp" Target="../ctrlProps/ctrlProp95.xml"/><Relationship Id="rId24" Type="http://schemas.openxmlformats.org/officeDocument/2006/relationships/ctrlProp" Target="../ctrlProps/ctrlProp108.xml"/><Relationship Id="rId32" Type="http://schemas.openxmlformats.org/officeDocument/2006/relationships/ctrlProp" Target="../ctrlProps/ctrlProp116.xml"/><Relationship Id="rId37" Type="http://schemas.openxmlformats.org/officeDocument/2006/relationships/ctrlProp" Target="../ctrlProps/ctrlProp121.xml"/><Relationship Id="rId40" Type="http://schemas.openxmlformats.org/officeDocument/2006/relationships/ctrlProp" Target="../ctrlProps/ctrlProp124.xml"/><Relationship Id="rId45" Type="http://schemas.openxmlformats.org/officeDocument/2006/relationships/ctrlProp" Target="../ctrlProps/ctrlProp129.xml"/><Relationship Id="rId53" Type="http://schemas.openxmlformats.org/officeDocument/2006/relationships/ctrlProp" Target="../ctrlProps/ctrlProp137.xml"/><Relationship Id="rId58" Type="http://schemas.openxmlformats.org/officeDocument/2006/relationships/ctrlProp" Target="../ctrlProps/ctrlProp142.xml"/><Relationship Id="rId66" Type="http://schemas.openxmlformats.org/officeDocument/2006/relationships/ctrlProp" Target="../ctrlProps/ctrlProp150.xml"/><Relationship Id="rId74" Type="http://schemas.openxmlformats.org/officeDocument/2006/relationships/ctrlProp" Target="../ctrlProps/ctrlProp158.xml"/><Relationship Id="rId79" Type="http://schemas.openxmlformats.org/officeDocument/2006/relationships/ctrlProp" Target="../ctrlProps/ctrlProp163.xml"/><Relationship Id="rId87" Type="http://schemas.openxmlformats.org/officeDocument/2006/relationships/ctrlProp" Target="../ctrlProps/ctrlProp171.xml"/><Relationship Id="rId5" Type="http://schemas.openxmlformats.org/officeDocument/2006/relationships/ctrlProp" Target="../ctrlProps/ctrlProp89.xml"/><Relationship Id="rId61" Type="http://schemas.openxmlformats.org/officeDocument/2006/relationships/ctrlProp" Target="../ctrlProps/ctrlProp145.xml"/><Relationship Id="rId82" Type="http://schemas.openxmlformats.org/officeDocument/2006/relationships/ctrlProp" Target="../ctrlProps/ctrlProp166.xml"/><Relationship Id="rId90" Type="http://schemas.openxmlformats.org/officeDocument/2006/relationships/ctrlProp" Target="../ctrlProps/ctrlProp174.xml"/><Relationship Id="rId19" Type="http://schemas.openxmlformats.org/officeDocument/2006/relationships/ctrlProp" Target="../ctrlProps/ctrlProp103.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 Id="rId35" Type="http://schemas.openxmlformats.org/officeDocument/2006/relationships/ctrlProp" Target="../ctrlProps/ctrlProp119.xml"/><Relationship Id="rId43" Type="http://schemas.openxmlformats.org/officeDocument/2006/relationships/ctrlProp" Target="../ctrlProps/ctrlProp127.xml"/><Relationship Id="rId48" Type="http://schemas.openxmlformats.org/officeDocument/2006/relationships/ctrlProp" Target="../ctrlProps/ctrlProp132.xml"/><Relationship Id="rId56" Type="http://schemas.openxmlformats.org/officeDocument/2006/relationships/ctrlProp" Target="../ctrlProps/ctrlProp140.xml"/><Relationship Id="rId64" Type="http://schemas.openxmlformats.org/officeDocument/2006/relationships/ctrlProp" Target="../ctrlProps/ctrlProp148.xml"/><Relationship Id="rId69" Type="http://schemas.openxmlformats.org/officeDocument/2006/relationships/ctrlProp" Target="../ctrlProps/ctrlProp153.xml"/><Relationship Id="rId77" Type="http://schemas.openxmlformats.org/officeDocument/2006/relationships/ctrlProp" Target="../ctrlProps/ctrlProp161.xml"/><Relationship Id="rId8" Type="http://schemas.openxmlformats.org/officeDocument/2006/relationships/ctrlProp" Target="../ctrlProps/ctrlProp92.xml"/><Relationship Id="rId51" Type="http://schemas.openxmlformats.org/officeDocument/2006/relationships/ctrlProp" Target="../ctrlProps/ctrlProp135.xml"/><Relationship Id="rId72" Type="http://schemas.openxmlformats.org/officeDocument/2006/relationships/ctrlProp" Target="../ctrlProps/ctrlProp156.xml"/><Relationship Id="rId80" Type="http://schemas.openxmlformats.org/officeDocument/2006/relationships/ctrlProp" Target="../ctrlProps/ctrlProp164.xml"/><Relationship Id="rId85" Type="http://schemas.openxmlformats.org/officeDocument/2006/relationships/ctrlProp" Target="../ctrlProps/ctrlProp169.xml"/><Relationship Id="rId3" Type="http://schemas.openxmlformats.org/officeDocument/2006/relationships/vmlDrawing" Target="../drawings/vmlDrawing2.v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33" Type="http://schemas.openxmlformats.org/officeDocument/2006/relationships/ctrlProp" Target="../ctrlProps/ctrlProp117.xml"/><Relationship Id="rId38" Type="http://schemas.openxmlformats.org/officeDocument/2006/relationships/ctrlProp" Target="../ctrlProps/ctrlProp122.xml"/><Relationship Id="rId46" Type="http://schemas.openxmlformats.org/officeDocument/2006/relationships/ctrlProp" Target="../ctrlProps/ctrlProp130.xml"/><Relationship Id="rId59" Type="http://schemas.openxmlformats.org/officeDocument/2006/relationships/ctrlProp" Target="../ctrlProps/ctrlProp143.xml"/><Relationship Id="rId67" Type="http://schemas.openxmlformats.org/officeDocument/2006/relationships/ctrlProp" Target="../ctrlProps/ctrlProp151.xml"/><Relationship Id="rId20" Type="http://schemas.openxmlformats.org/officeDocument/2006/relationships/ctrlProp" Target="../ctrlProps/ctrlProp104.xml"/><Relationship Id="rId41" Type="http://schemas.openxmlformats.org/officeDocument/2006/relationships/ctrlProp" Target="../ctrlProps/ctrlProp125.xml"/><Relationship Id="rId54" Type="http://schemas.openxmlformats.org/officeDocument/2006/relationships/ctrlProp" Target="../ctrlProps/ctrlProp138.xml"/><Relationship Id="rId62" Type="http://schemas.openxmlformats.org/officeDocument/2006/relationships/ctrlProp" Target="../ctrlProps/ctrlProp146.xml"/><Relationship Id="rId70" Type="http://schemas.openxmlformats.org/officeDocument/2006/relationships/ctrlProp" Target="../ctrlProps/ctrlProp154.xml"/><Relationship Id="rId75" Type="http://schemas.openxmlformats.org/officeDocument/2006/relationships/ctrlProp" Target="../ctrlProps/ctrlProp159.xml"/><Relationship Id="rId83" Type="http://schemas.openxmlformats.org/officeDocument/2006/relationships/ctrlProp" Target="../ctrlProps/ctrlProp167.xml"/><Relationship Id="rId88" Type="http://schemas.openxmlformats.org/officeDocument/2006/relationships/ctrlProp" Target="../ctrlProps/ctrlProp172.xml"/><Relationship Id="rId1" Type="http://schemas.openxmlformats.org/officeDocument/2006/relationships/printerSettings" Target="../printerSettings/printerSettings2.bin"/><Relationship Id="rId6" Type="http://schemas.openxmlformats.org/officeDocument/2006/relationships/ctrlProp" Target="../ctrlProps/ctrlProp90.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36" Type="http://schemas.openxmlformats.org/officeDocument/2006/relationships/ctrlProp" Target="../ctrlProps/ctrlProp120.xml"/><Relationship Id="rId49" Type="http://schemas.openxmlformats.org/officeDocument/2006/relationships/ctrlProp" Target="../ctrlProps/ctrlProp133.xml"/><Relationship Id="rId57" Type="http://schemas.openxmlformats.org/officeDocument/2006/relationships/ctrlProp" Target="../ctrlProps/ctrlProp141.xml"/><Relationship Id="rId10" Type="http://schemas.openxmlformats.org/officeDocument/2006/relationships/ctrlProp" Target="../ctrlProps/ctrlProp94.xml"/><Relationship Id="rId31" Type="http://schemas.openxmlformats.org/officeDocument/2006/relationships/ctrlProp" Target="../ctrlProps/ctrlProp115.xml"/><Relationship Id="rId44" Type="http://schemas.openxmlformats.org/officeDocument/2006/relationships/ctrlProp" Target="../ctrlProps/ctrlProp128.xml"/><Relationship Id="rId52" Type="http://schemas.openxmlformats.org/officeDocument/2006/relationships/ctrlProp" Target="../ctrlProps/ctrlProp136.xml"/><Relationship Id="rId60" Type="http://schemas.openxmlformats.org/officeDocument/2006/relationships/ctrlProp" Target="../ctrlProps/ctrlProp144.xml"/><Relationship Id="rId65" Type="http://schemas.openxmlformats.org/officeDocument/2006/relationships/ctrlProp" Target="../ctrlProps/ctrlProp149.xml"/><Relationship Id="rId73" Type="http://schemas.openxmlformats.org/officeDocument/2006/relationships/ctrlProp" Target="../ctrlProps/ctrlProp157.xml"/><Relationship Id="rId78" Type="http://schemas.openxmlformats.org/officeDocument/2006/relationships/ctrlProp" Target="../ctrlProps/ctrlProp162.xml"/><Relationship Id="rId81" Type="http://schemas.openxmlformats.org/officeDocument/2006/relationships/ctrlProp" Target="../ctrlProps/ctrlProp165.xml"/><Relationship Id="rId86" Type="http://schemas.openxmlformats.org/officeDocument/2006/relationships/ctrlProp" Target="../ctrlProps/ctrlProp1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3918-627D-41FB-939C-998B2CAA6239}">
  <sheetPr>
    <pageSetUpPr fitToPage="1"/>
  </sheetPr>
  <dimension ref="A1:AU248"/>
  <sheetViews>
    <sheetView tabSelected="1" view="pageBreakPreview" zoomScale="110" zoomScaleNormal="120" zoomScaleSheetLayoutView="110" workbookViewId="0">
      <selection activeCell="G14" sqref="G14:AJ14"/>
    </sheetView>
  </sheetViews>
  <sheetFormatPr defaultColWidth="9" defaultRowHeight="13.5" x14ac:dyDescent="0.15"/>
  <cols>
    <col min="1" max="1" width="2.5" style="726" customWidth="1"/>
    <col min="2" max="6" width="2.75" style="726" customWidth="1"/>
    <col min="7" max="35" width="2.5" style="726" customWidth="1"/>
    <col min="36" max="36" width="2.875" style="726" customWidth="1"/>
    <col min="37" max="37" width="2.5" style="726" customWidth="1"/>
    <col min="38" max="16384" width="9" style="726"/>
  </cols>
  <sheetData>
    <row r="1" spans="1:37" ht="18.75" customHeight="1" x14ac:dyDescent="0.15">
      <c r="A1" s="724" t="s">
        <v>0</v>
      </c>
      <c r="B1" s="724"/>
      <c r="C1" s="724"/>
      <c r="D1" s="724"/>
      <c r="E1" s="724"/>
      <c r="F1" s="724"/>
      <c r="G1" s="724"/>
      <c r="H1" s="724"/>
      <c r="I1" s="724"/>
      <c r="J1" s="724"/>
      <c r="K1" s="724"/>
      <c r="L1" s="724"/>
      <c r="M1" s="724"/>
      <c r="N1" s="724"/>
      <c r="O1" s="724"/>
      <c r="P1" s="724"/>
      <c r="Q1" s="724"/>
      <c r="R1" s="724"/>
      <c r="S1" s="724"/>
      <c r="T1" s="724"/>
      <c r="U1" s="724"/>
      <c r="V1" s="724"/>
      <c r="W1" s="724"/>
      <c r="X1" s="724"/>
      <c r="Y1" s="725" t="s">
        <v>1</v>
      </c>
      <c r="Z1" s="725"/>
      <c r="AA1" s="725"/>
      <c r="AB1" s="725"/>
      <c r="AC1" s="725" t="str">
        <f>IF([4]基本情報入力シート!C33="","",[4]基本情報入力シート!C33)</f>
        <v>堺市</v>
      </c>
      <c r="AD1" s="725"/>
      <c r="AE1" s="725"/>
      <c r="AF1" s="725"/>
      <c r="AG1" s="725"/>
      <c r="AH1" s="725"/>
      <c r="AI1" s="725"/>
      <c r="AJ1" s="725"/>
    </row>
    <row r="2" spans="1:37" ht="14.25" customHeight="1" x14ac:dyDescent="0.15">
      <c r="A2" s="724"/>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row>
    <row r="3" spans="1:37" ht="23.25" customHeight="1" x14ac:dyDescent="0.15">
      <c r="A3" s="727" t="s">
        <v>2</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row>
    <row r="4" spans="1:37" ht="24" customHeight="1" x14ac:dyDescent="0.15">
      <c r="A4" s="724"/>
      <c r="B4" s="728"/>
      <c r="C4" s="728"/>
      <c r="D4" s="728"/>
      <c r="E4" s="728"/>
      <c r="F4" s="728"/>
      <c r="G4" s="728"/>
      <c r="H4" s="728"/>
      <c r="I4" s="728"/>
      <c r="J4" s="728"/>
      <c r="K4" s="728"/>
      <c r="L4" s="728"/>
      <c r="M4" s="728"/>
      <c r="N4" s="728"/>
      <c r="O4" s="728"/>
      <c r="P4" s="728"/>
      <c r="Q4" s="728"/>
      <c r="R4" s="728"/>
      <c r="S4" s="728"/>
      <c r="T4" s="728"/>
      <c r="U4" s="729" t="s">
        <v>3</v>
      </c>
      <c r="V4" s="730">
        <v>5</v>
      </c>
      <c r="W4" s="730"/>
      <c r="X4" s="731" t="s">
        <v>4</v>
      </c>
      <c r="Y4" s="732"/>
      <c r="Z4" s="728"/>
      <c r="AA4" s="728"/>
      <c r="AB4" s="728"/>
      <c r="AC4" s="733"/>
      <c r="AD4" s="724"/>
      <c r="AE4" s="724"/>
      <c r="AF4" s="734"/>
      <c r="AG4" s="728"/>
      <c r="AH4" s="728"/>
      <c r="AI4" s="728"/>
      <c r="AJ4" s="728"/>
    </row>
    <row r="5" spans="1:37" ht="6" customHeight="1" x14ac:dyDescent="0.15">
      <c r="A5" s="724"/>
      <c r="B5" s="724"/>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row>
    <row r="6" spans="1:37" ht="19.5" customHeight="1" x14ac:dyDescent="0.15">
      <c r="A6" s="735" t="s">
        <v>5</v>
      </c>
      <c r="B6" s="735"/>
      <c r="C6" s="735"/>
      <c r="D6" s="735"/>
      <c r="E6" s="735"/>
      <c r="F6" s="735"/>
      <c r="G6" s="735"/>
      <c r="H6" s="735"/>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row>
    <row r="7" spans="1:37" ht="6.75" customHeight="1" x14ac:dyDescent="0.15">
      <c r="A7" s="724"/>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row>
    <row r="8" spans="1:37" s="742" customFormat="1" ht="13.5" customHeight="1" x14ac:dyDescent="0.15">
      <c r="A8" s="737" t="s">
        <v>6</v>
      </c>
      <c r="B8" s="738"/>
      <c r="C8" s="738"/>
      <c r="D8" s="738"/>
      <c r="E8" s="738"/>
      <c r="F8" s="739"/>
      <c r="G8" s="740" t="str">
        <f>IF([4]基本情報入力シート!M37="","",[4]基本情報入力シート!M37)</f>
        <v>トクテイヒエイリカツドウホウジンセカンド</v>
      </c>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1"/>
    </row>
    <row r="9" spans="1:37" s="742" customFormat="1" ht="25.5" customHeight="1" x14ac:dyDescent="0.15">
      <c r="A9" s="743" t="s">
        <v>7</v>
      </c>
      <c r="B9" s="744"/>
      <c r="C9" s="744"/>
      <c r="D9" s="744"/>
      <c r="E9" s="744"/>
      <c r="F9" s="745"/>
      <c r="G9" s="746" t="str">
        <f>IF([4]基本情報入力シート!M38="","",[4]基本情報入力シート!M38)</f>
        <v>特定非営利活動法人せかんど</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37" s="742" customFormat="1" ht="12.75" customHeight="1" x14ac:dyDescent="0.15">
      <c r="A10" s="748" t="s">
        <v>8</v>
      </c>
      <c r="B10" s="749"/>
      <c r="C10" s="749"/>
      <c r="D10" s="749"/>
      <c r="E10" s="749"/>
      <c r="F10" s="750"/>
      <c r="G10" s="751" t="s">
        <v>9</v>
      </c>
      <c r="H10" s="752" t="str">
        <f>IF([4]基本情報入力シート!AC39="－","",[4]基本情報入力シート!AC39)</f>
        <v>590－0142</v>
      </c>
      <c r="I10" s="752"/>
      <c r="J10" s="752"/>
      <c r="K10" s="752"/>
      <c r="L10" s="752"/>
      <c r="M10" s="753"/>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5"/>
    </row>
    <row r="11" spans="1:37" s="742" customFormat="1" ht="16.5" customHeight="1" x14ac:dyDescent="0.15">
      <c r="A11" s="756"/>
      <c r="B11" s="757"/>
      <c r="C11" s="757"/>
      <c r="D11" s="757"/>
      <c r="E11" s="757"/>
      <c r="F11" s="758"/>
      <c r="G11" s="759" t="str">
        <f>IF([4]基本情報入力シート!M40="","",[4]基本情報入力シート!M40)</f>
        <v>大阪府堺市南区檜尾３０９３－７</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1"/>
    </row>
    <row r="12" spans="1:37" s="742" customFormat="1" ht="16.5" customHeight="1" x14ac:dyDescent="0.15">
      <c r="A12" s="756"/>
      <c r="B12" s="757"/>
      <c r="C12" s="757"/>
      <c r="D12" s="757"/>
      <c r="E12" s="757"/>
      <c r="F12" s="758"/>
      <c r="G12" s="762" t="str">
        <f>IF([4]基本情報入力シート!M41="","",[4]基本情報入力シート!M41)</f>
        <v/>
      </c>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4"/>
    </row>
    <row r="13" spans="1:37" s="742" customFormat="1" ht="13.5" customHeight="1" x14ac:dyDescent="0.15">
      <c r="A13" s="765" t="s">
        <v>6</v>
      </c>
      <c r="B13" s="766"/>
      <c r="C13" s="766"/>
      <c r="D13" s="766"/>
      <c r="E13" s="766"/>
      <c r="F13" s="767"/>
      <c r="G13" s="740" t="str">
        <f>IF([4]基本情報入力シート!M44="","",[4]基本情報入力シート!M44)</f>
        <v>ミナミ　サトシ</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1"/>
    </row>
    <row r="14" spans="1:37" s="742" customFormat="1" ht="27.75" customHeight="1" x14ac:dyDescent="0.15">
      <c r="A14" s="756" t="s">
        <v>10</v>
      </c>
      <c r="B14" s="757"/>
      <c r="C14" s="757"/>
      <c r="D14" s="757"/>
      <c r="E14" s="757"/>
      <c r="F14" s="758"/>
      <c r="G14" s="763" t="str">
        <f>IF([4]基本情報入力シート!M45="","",[4]基本情報入力シート!M45)</f>
        <v>南　覚志</v>
      </c>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4"/>
    </row>
    <row r="15" spans="1:37" s="742" customFormat="1" ht="18.75" customHeight="1" x14ac:dyDescent="0.15">
      <c r="A15" s="768" t="s">
        <v>11</v>
      </c>
      <c r="B15" s="768"/>
      <c r="C15" s="768"/>
      <c r="D15" s="768"/>
      <c r="E15" s="768"/>
      <c r="F15" s="768"/>
      <c r="G15" s="769" t="s">
        <v>12</v>
      </c>
      <c r="H15" s="768"/>
      <c r="I15" s="768"/>
      <c r="J15" s="768"/>
      <c r="K15" s="770" t="str">
        <f>IF([4]基本情報入力シート!M46="","",[4]基本情報入力シート!M46)</f>
        <v>０９０－５０５３－７１８９</v>
      </c>
      <c r="L15" s="771"/>
      <c r="M15" s="771"/>
      <c r="N15" s="771"/>
      <c r="O15" s="771"/>
      <c r="P15" s="771"/>
      <c r="Q15" s="771"/>
      <c r="R15" s="771"/>
      <c r="S15" s="771"/>
      <c r="T15" s="772"/>
      <c r="U15" s="773" t="s">
        <v>13</v>
      </c>
      <c r="V15" s="774"/>
      <c r="W15" s="774"/>
      <c r="X15" s="769"/>
      <c r="Y15" s="770" t="str">
        <f>IF([4]基本情報入力シート!M47="","",[4]基本情報入力シート!M47)</f>
        <v>second.takaishi@mx4.alpha-web.ne.jp</v>
      </c>
      <c r="Z15" s="771"/>
      <c r="AA15" s="771"/>
      <c r="AB15" s="771"/>
      <c r="AC15" s="771"/>
      <c r="AD15" s="771"/>
      <c r="AE15" s="771"/>
      <c r="AF15" s="771"/>
      <c r="AG15" s="771"/>
      <c r="AH15" s="771"/>
      <c r="AI15" s="771"/>
      <c r="AJ15" s="772"/>
    </row>
    <row r="16" spans="1:37" s="742" customFormat="1" ht="8.25" customHeight="1" thickBot="1" x14ac:dyDescent="0.2">
      <c r="A16" s="775"/>
      <c r="B16" s="775"/>
      <c r="C16" s="775"/>
      <c r="D16" s="775"/>
      <c r="E16" s="775"/>
      <c r="F16" s="775"/>
      <c r="G16" s="775"/>
      <c r="H16" s="775"/>
      <c r="I16" s="775"/>
      <c r="J16" s="775"/>
      <c r="K16" s="775"/>
      <c r="L16" s="775"/>
      <c r="M16" s="775"/>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row>
    <row r="17" spans="1:36" s="742" customFormat="1" ht="7.5" customHeight="1" x14ac:dyDescent="0.15">
      <c r="A17" s="776"/>
      <c r="B17" s="777"/>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778"/>
    </row>
    <row r="18" spans="1:36" s="742" customFormat="1" ht="21.75" customHeight="1" thickBot="1" x14ac:dyDescent="0.2">
      <c r="A18" s="779" t="s">
        <v>14</v>
      </c>
      <c r="B18" s="775"/>
      <c r="C18" s="775"/>
      <c r="D18" s="775"/>
      <c r="E18" s="775"/>
      <c r="F18" s="775"/>
      <c r="G18" s="775"/>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5"/>
      <c r="AH18" s="775"/>
      <c r="AI18" s="775"/>
      <c r="AJ18" s="780"/>
    </row>
    <row r="19" spans="1:36" ht="25.5" customHeight="1" thickBot="1" x14ac:dyDescent="0.2">
      <c r="A19" s="781"/>
      <c r="B19" s="782" t="s">
        <v>15</v>
      </c>
      <c r="C19" s="783" t="s">
        <v>16</v>
      </c>
      <c r="D19" s="784"/>
      <c r="E19" s="784"/>
      <c r="F19" s="784"/>
      <c r="G19" s="784"/>
      <c r="H19" s="784"/>
      <c r="I19" s="784"/>
      <c r="J19" s="784"/>
      <c r="K19" s="784"/>
      <c r="L19" s="785"/>
      <c r="M19" s="782" t="s">
        <v>15</v>
      </c>
      <c r="N19" s="783" t="s">
        <v>17</v>
      </c>
      <c r="O19" s="784"/>
      <c r="P19" s="784"/>
      <c r="Q19" s="784"/>
      <c r="R19" s="784"/>
      <c r="S19" s="784"/>
      <c r="T19" s="784"/>
      <c r="U19" s="784"/>
      <c r="V19" s="784"/>
      <c r="W19" s="785"/>
      <c r="X19" s="782" t="s">
        <v>15</v>
      </c>
      <c r="Y19" s="783" t="s">
        <v>18</v>
      </c>
      <c r="Z19" s="784"/>
      <c r="AA19" s="784"/>
      <c r="AB19" s="784"/>
      <c r="AC19" s="784"/>
      <c r="AD19" s="784"/>
      <c r="AE19" s="784"/>
      <c r="AF19" s="784"/>
      <c r="AG19" s="784"/>
      <c r="AH19" s="784"/>
      <c r="AI19" s="786"/>
      <c r="AJ19" s="780"/>
    </row>
    <row r="20" spans="1:36" ht="11.25" customHeight="1" thickBot="1" x14ac:dyDescent="0.2">
      <c r="A20" s="787"/>
      <c r="B20" s="788"/>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8"/>
      <c r="AI20" s="788"/>
      <c r="AJ20" s="789"/>
    </row>
    <row r="21" spans="1:36" ht="7.5" customHeight="1" x14ac:dyDescent="0.15">
      <c r="A21" s="724"/>
      <c r="B21" s="724"/>
      <c r="C21" s="724"/>
      <c r="D21" s="724"/>
      <c r="E21" s="724"/>
      <c r="F21" s="724"/>
      <c r="G21" s="724"/>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4"/>
      <c r="AJ21" s="724"/>
    </row>
    <row r="22" spans="1:36" ht="22.5" customHeight="1" x14ac:dyDescent="0.15">
      <c r="A22" s="790" t="s">
        <v>19</v>
      </c>
      <c r="B22" s="791"/>
      <c r="C22" s="791"/>
      <c r="D22" s="791"/>
      <c r="E22" s="791"/>
      <c r="F22" s="791"/>
      <c r="G22" s="791"/>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row>
    <row r="23" spans="1:36" ht="12.75" customHeight="1" x14ac:dyDescent="0.15">
      <c r="A23" s="792" t="s">
        <v>20</v>
      </c>
      <c r="B23" s="793" t="s">
        <v>21</v>
      </c>
      <c r="C23" s="791"/>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row>
    <row r="24" spans="1:36" ht="12.75" customHeight="1" x14ac:dyDescent="0.15">
      <c r="A24" s="792" t="s">
        <v>20</v>
      </c>
      <c r="B24" s="793" t="s">
        <v>22</v>
      </c>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row>
    <row r="25" spans="1:36" ht="12.75" customHeight="1" x14ac:dyDescent="0.15">
      <c r="A25" s="794" t="s">
        <v>23</v>
      </c>
      <c r="B25" s="793" t="s">
        <v>24</v>
      </c>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row>
    <row r="26" spans="1:36" ht="12.75" customHeight="1" x14ac:dyDescent="0.15">
      <c r="A26" s="794" t="s">
        <v>25</v>
      </c>
      <c r="B26" s="793" t="s">
        <v>26</v>
      </c>
      <c r="C26" s="791"/>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row>
    <row r="27" spans="1:36" ht="20.25" customHeight="1" x14ac:dyDescent="0.15">
      <c r="A27" s="795" t="s">
        <v>27</v>
      </c>
      <c r="B27" s="796" t="s">
        <v>28</v>
      </c>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row>
    <row r="28" spans="1:36" ht="12.75" customHeight="1" x14ac:dyDescent="0.15">
      <c r="A28" s="794" t="s">
        <v>29</v>
      </c>
      <c r="B28" s="793" t="s">
        <v>30</v>
      </c>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row>
    <row r="29" spans="1:36" ht="5.25" customHeight="1" x14ac:dyDescent="0.15">
      <c r="B29" s="797"/>
      <c r="C29" s="724"/>
      <c r="D29" s="724"/>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row>
    <row r="30" spans="1:36" ht="18.75" customHeight="1" x14ac:dyDescent="0.15">
      <c r="A30" s="798" t="s">
        <v>31</v>
      </c>
      <c r="B30" s="797"/>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row>
    <row r="31" spans="1:36" ht="18.75" customHeight="1" x14ac:dyDescent="0.15">
      <c r="A31" s="799" t="s">
        <v>32</v>
      </c>
      <c r="B31" s="800"/>
      <c r="C31" s="800"/>
      <c r="D31" s="800"/>
      <c r="E31" s="800"/>
      <c r="F31" s="800"/>
      <c r="G31" s="800"/>
      <c r="H31" s="800"/>
      <c r="I31" s="800"/>
      <c r="J31" s="800"/>
      <c r="K31" s="800"/>
      <c r="L31" s="800"/>
      <c r="M31" s="800"/>
      <c r="N31" s="800"/>
      <c r="O31" s="800"/>
      <c r="P31" s="800"/>
      <c r="Q31" s="800"/>
      <c r="R31" s="800"/>
      <c r="S31" s="800"/>
      <c r="T31" s="800"/>
      <c r="U31" s="800"/>
      <c r="V31" s="801"/>
      <c r="W31" s="724"/>
      <c r="X31" s="724"/>
      <c r="Y31" s="724"/>
      <c r="Z31" s="724"/>
      <c r="AA31" s="724"/>
      <c r="AB31" s="724"/>
      <c r="AC31" s="724"/>
      <c r="AD31" s="724"/>
      <c r="AE31" s="724"/>
      <c r="AF31" s="724"/>
      <c r="AG31" s="724"/>
      <c r="AH31" s="724"/>
      <c r="AI31" s="724"/>
      <c r="AJ31" s="724"/>
    </row>
    <row r="32" spans="1:36" ht="26.25" customHeight="1" x14ac:dyDescent="0.15">
      <c r="A32" s="802" t="s">
        <v>33</v>
      </c>
      <c r="B32" s="803" t="s">
        <v>34</v>
      </c>
      <c r="C32" s="803"/>
      <c r="D32" s="804">
        <f>IF(V4=0,"",V4)</f>
        <v>5</v>
      </c>
      <c r="E32" s="804"/>
      <c r="F32" s="805" t="s">
        <v>35</v>
      </c>
      <c r="G32" s="806"/>
      <c r="H32" s="806"/>
      <c r="I32" s="806"/>
      <c r="J32" s="806"/>
      <c r="K32" s="806"/>
      <c r="L32" s="806"/>
      <c r="M32" s="806"/>
      <c r="N32" s="806"/>
      <c r="O32" s="807"/>
      <c r="P32" s="665">
        <f>SUM(P37,W37,AD37)</f>
        <v>16162848</v>
      </c>
      <c r="Q32" s="666"/>
      <c r="R32" s="666"/>
      <c r="S32" s="666"/>
      <c r="T32" s="666"/>
      <c r="U32" s="667"/>
      <c r="V32" s="808" t="s">
        <v>36</v>
      </c>
      <c r="W32" s="724"/>
      <c r="X32" s="724"/>
      <c r="Y32" s="724"/>
      <c r="Z32" s="724"/>
      <c r="AA32" s="724"/>
      <c r="AB32" s="724"/>
      <c r="AC32" s="724"/>
      <c r="AD32" s="724"/>
      <c r="AE32" s="724"/>
      <c r="AF32" s="724"/>
      <c r="AG32" s="724"/>
      <c r="AH32" s="724"/>
      <c r="AI32" s="724"/>
      <c r="AJ32" s="724"/>
    </row>
    <row r="33" spans="1:47" ht="30" customHeight="1" x14ac:dyDescent="0.15">
      <c r="A33" s="802" t="s">
        <v>37</v>
      </c>
      <c r="B33" s="809" t="s">
        <v>38</v>
      </c>
      <c r="C33" s="810"/>
      <c r="D33" s="810"/>
      <c r="E33" s="810"/>
      <c r="F33" s="810"/>
      <c r="G33" s="810"/>
      <c r="H33" s="810"/>
      <c r="I33" s="810"/>
      <c r="J33" s="810"/>
      <c r="K33" s="810"/>
      <c r="L33" s="810"/>
      <c r="M33" s="810"/>
      <c r="N33" s="810"/>
      <c r="O33" s="811"/>
      <c r="P33" s="665">
        <f>SUM(P38,W38,AD38)</f>
        <v>16900000</v>
      </c>
      <c r="Q33" s="666"/>
      <c r="R33" s="666"/>
      <c r="S33" s="666"/>
      <c r="T33" s="666"/>
      <c r="U33" s="667"/>
      <c r="V33" s="812" t="s">
        <v>36</v>
      </c>
      <c r="W33" s="724"/>
      <c r="X33" s="724"/>
      <c r="Y33" s="724"/>
      <c r="Z33" s="724"/>
      <c r="AA33" s="724"/>
      <c r="AB33" s="724"/>
      <c r="AC33" s="724"/>
      <c r="AD33" s="724"/>
      <c r="AE33" s="724"/>
      <c r="AF33" s="724"/>
      <c r="AG33" s="724"/>
      <c r="AH33" s="724"/>
      <c r="AI33" s="724"/>
      <c r="AJ33" s="724"/>
    </row>
    <row r="34" spans="1:47" ht="10.5" customHeight="1" x14ac:dyDescent="0.15">
      <c r="A34" s="724"/>
      <c r="B34" s="797"/>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c r="AI34" s="724"/>
      <c r="AJ34" s="724"/>
    </row>
    <row r="35" spans="1:47" ht="20.25" customHeight="1" thickBot="1" x14ac:dyDescent="0.2">
      <c r="A35" s="798" t="s">
        <v>39</v>
      </c>
      <c r="B35" s="797"/>
      <c r="C35" s="724"/>
      <c r="D35" s="724"/>
      <c r="E35" s="724"/>
      <c r="F35" s="724"/>
      <c r="G35" s="724"/>
      <c r="H35" s="724"/>
      <c r="I35" s="724"/>
      <c r="J35" s="724"/>
      <c r="K35" s="724"/>
      <c r="L35" s="724"/>
      <c r="M35" s="724"/>
      <c r="N35" s="724"/>
      <c r="O35" s="724"/>
      <c r="P35" s="724"/>
      <c r="Q35" s="724"/>
      <c r="R35" s="724"/>
      <c r="S35" s="724"/>
      <c r="T35" s="724"/>
      <c r="U35" s="724"/>
      <c r="V35" s="813" t="s">
        <v>40</v>
      </c>
      <c r="W35" s="814"/>
      <c r="X35" s="814"/>
      <c r="Y35" s="814"/>
      <c r="Z35" s="815"/>
      <c r="AA35" s="815"/>
      <c r="AB35" s="816"/>
      <c r="AC35" s="813" t="s">
        <v>41</v>
      </c>
      <c r="AD35" s="814"/>
      <c r="AE35" s="814"/>
      <c r="AF35" s="814"/>
      <c r="AG35" s="814"/>
      <c r="AH35" s="814"/>
      <c r="AI35" s="815"/>
      <c r="AJ35" s="813" t="s">
        <v>42</v>
      </c>
    </row>
    <row r="36" spans="1:47" ht="18.75" customHeight="1" thickBot="1" x14ac:dyDescent="0.2">
      <c r="A36" s="817"/>
      <c r="B36" s="818"/>
      <c r="C36" s="818"/>
      <c r="D36" s="818"/>
      <c r="E36" s="818"/>
      <c r="F36" s="818"/>
      <c r="G36" s="818"/>
      <c r="H36" s="818"/>
      <c r="I36" s="818"/>
      <c r="J36" s="818"/>
      <c r="K36" s="818"/>
      <c r="L36" s="818"/>
      <c r="M36" s="818"/>
      <c r="N36" s="818"/>
      <c r="O36" s="819"/>
      <c r="P36" s="820" t="s">
        <v>43</v>
      </c>
      <c r="Q36" s="803"/>
      <c r="R36" s="803"/>
      <c r="S36" s="803"/>
      <c r="T36" s="803"/>
      <c r="U36" s="821"/>
      <c r="V36" s="822" t="str">
        <f>IF(B19="○", IF(P37="","",IF(P38="","",IF(P38&gt;P37,"○","☓"))),"")</f>
        <v>○</v>
      </c>
      <c r="W36" s="823" t="s">
        <v>44</v>
      </c>
      <c r="X36" s="803"/>
      <c r="Y36" s="803"/>
      <c r="Z36" s="803"/>
      <c r="AA36" s="803"/>
      <c r="AB36" s="821"/>
      <c r="AC36" s="822" t="str">
        <f>IF(M19="○", IF(W37="","",IF(W38="","",IF(W38&gt;W37,"○","☓"))),"")</f>
        <v>○</v>
      </c>
      <c r="AD36" s="823" t="s">
        <v>45</v>
      </c>
      <c r="AE36" s="803"/>
      <c r="AF36" s="803"/>
      <c r="AG36" s="803"/>
      <c r="AH36" s="803"/>
      <c r="AI36" s="821"/>
      <c r="AJ36" s="822" t="str">
        <f>IF(X19="○", IF(AD37="","",IF(AD38="","",IF(AD38&gt;AD37,"○","☓"))),"")</f>
        <v>○</v>
      </c>
    </row>
    <row r="37" spans="1:47" ht="26.25" customHeight="1" thickBot="1" x14ac:dyDescent="0.2">
      <c r="A37" s="802" t="s">
        <v>33</v>
      </c>
      <c r="B37" s="803" t="s">
        <v>34</v>
      </c>
      <c r="C37" s="803"/>
      <c r="D37" s="804">
        <f>IF(V4=0,"",V4)</f>
        <v>5</v>
      </c>
      <c r="E37" s="804"/>
      <c r="F37" s="805" t="s">
        <v>35</v>
      </c>
      <c r="G37" s="806"/>
      <c r="H37" s="806"/>
      <c r="I37" s="806"/>
      <c r="J37" s="806"/>
      <c r="K37" s="806"/>
      <c r="L37" s="806"/>
      <c r="M37" s="806"/>
      <c r="N37" s="806"/>
      <c r="O37" s="807"/>
      <c r="P37" s="660">
        <f>IF('[4]別紙様式2-2 個表_処遇'!O5="","",'[4]別紙様式2-2 個表_処遇'!O5)</f>
        <v>11052960</v>
      </c>
      <c r="Q37" s="661"/>
      <c r="R37" s="661"/>
      <c r="S37" s="661"/>
      <c r="T37" s="661"/>
      <c r="U37" s="661"/>
      <c r="V37" s="824" t="s">
        <v>36</v>
      </c>
      <c r="W37" s="825">
        <f>IF('[4]別紙様式2-3 個表_特定'!O5="","",'[4]別紙様式2-3 個表_特定'!O5)</f>
        <v>3031320</v>
      </c>
      <c r="X37" s="826"/>
      <c r="Y37" s="826"/>
      <c r="Z37" s="826"/>
      <c r="AA37" s="826"/>
      <c r="AB37" s="826"/>
      <c r="AC37" s="824" t="s">
        <v>36</v>
      </c>
      <c r="AD37" s="825">
        <f>IF('[4]別紙様式2-4 個表_ベースアップ'!O5="","",'[4]別紙様式2-4 個表_ベースアップ'!O5)</f>
        <v>2078568</v>
      </c>
      <c r="AE37" s="826"/>
      <c r="AF37" s="826"/>
      <c r="AG37" s="826"/>
      <c r="AH37" s="826"/>
      <c r="AI37" s="826"/>
      <c r="AJ37" s="827" t="s">
        <v>36</v>
      </c>
    </row>
    <row r="38" spans="1:47" ht="30" customHeight="1" thickBot="1" x14ac:dyDescent="0.2">
      <c r="A38" s="802" t="s">
        <v>37</v>
      </c>
      <c r="B38" s="809" t="s">
        <v>46</v>
      </c>
      <c r="C38" s="810"/>
      <c r="D38" s="810"/>
      <c r="E38" s="810"/>
      <c r="F38" s="810"/>
      <c r="G38" s="810"/>
      <c r="H38" s="810"/>
      <c r="I38" s="810"/>
      <c r="J38" s="810"/>
      <c r="K38" s="810"/>
      <c r="L38" s="810"/>
      <c r="M38" s="810"/>
      <c r="N38" s="810"/>
      <c r="O38" s="810"/>
      <c r="P38" s="828">
        <v>11500000</v>
      </c>
      <c r="Q38" s="829"/>
      <c r="R38" s="829"/>
      <c r="S38" s="829"/>
      <c r="T38" s="829"/>
      <c r="U38" s="830"/>
      <c r="V38" s="806" t="s">
        <v>36</v>
      </c>
      <c r="W38" s="831">
        <v>3200000</v>
      </c>
      <c r="X38" s="832"/>
      <c r="Y38" s="832"/>
      <c r="Z38" s="832"/>
      <c r="AA38" s="832"/>
      <c r="AB38" s="833"/>
      <c r="AC38" s="806" t="s">
        <v>36</v>
      </c>
      <c r="AD38" s="834">
        <f>S139+S142</f>
        <v>2200000</v>
      </c>
      <c r="AE38" s="835"/>
      <c r="AF38" s="835"/>
      <c r="AG38" s="835"/>
      <c r="AH38" s="835"/>
      <c r="AI38" s="836"/>
      <c r="AJ38" s="807" t="s">
        <v>36</v>
      </c>
    </row>
    <row r="39" spans="1:47" ht="6.75" customHeight="1" x14ac:dyDescent="0.15">
      <c r="A39" s="837"/>
      <c r="B39" s="837"/>
      <c r="C39" s="837"/>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row>
    <row r="40" spans="1:47" x14ac:dyDescent="0.15">
      <c r="A40" s="838" t="s">
        <v>47</v>
      </c>
    </row>
    <row r="41" spans="1:47" ht="12.75" customHeight="1" x14ac:dyDescent="0.15">
      <c r="A41" s="794" t="s">
        <v>20</v>
      </c>
      <c r="B41" s="838" t="s">
        <v>48</v>
      </c>
    </row>
    <row r="42" spans="1:47" ht="12.75" customHeight="1" x14ac:dyDescent="0.15">
      <c r="A42" s="794" t="s">
        <v>20</v>
      </c>
      <c r="B42" s="838" t="s">
        <v>49</v>
      </c>
    </row>
    <row r="43" spans="1:47" ht="12.75" customHeight="1" x14ac:dyDescent="0.15">
      <c r="A43" s="794" t="s">
        <v>20</v>
      </c>
      <c r="B43" s="838" t="s">
        <v>50</v>
      </c>
    </row>
    <row r="44" spans="1:47" ht="12.75" customHeight="1" x14ac:dyDescent="0.15">
      <c r="A44" s="794" t="s">
        <v>20</v>
      </c>
      <c r="B44" s="838" t="s">
        <v>51</v>
      </c>
    </row>
    <row r="45" spans="1:47" ht="9" customHeight="1" x14ac:dyDescent="0.15">
      <c r="A45" s="839"/>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c r="AI45" s="840"/>
      <c r="AJ45" s="840"/>
    </row>
    <row r="46" spans="1:47" ht="18" customHeight="1" x14ac:dyDescent="0.15">
      <c r="A46" s="798" t="s">
        <v>52</v>
      </c>
      <c r="B46" s="797"/>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724"/>
      <c r="AJ46" s="724"/>
    </row>
    <row r="47" spans="1:47" ht="14.25" customHeight="1" thickBot="1" x14ac:dyDescent="0.2">
      <c r="A47" s="794" t="s">
        <v>20</v>
      </c>
      <c r="B47" s="838" t="s">
        <v>53</v>
      </c>
      <c r="AL47" s="841"/>
      <c r="AM47" s="841"/>
      <c r="AN47" s="841"/>
      <c r="AO47" s="841"/>
      <c r="AP47" s="841"/>
      <c r="AQ47" s="841"/>
      <c r="AR47" s="841"/>
      <c r="AS47" s="841"/>
      <c r="AT47" s="841"/>
      <c r="AU47" s="841"/>
    </row>
    <row r="48" spans="1:47" ht="27" customHeight="1" thickBot="1" x14ac:dyDescent="0.2">
      <c r="A48" s="842" t="b">
        <v>1</v>
      </c>
      <c r="B48" s="843"/>
      <c r="C48" s="844" t="s">
        <v>54</v>
      </c>
      <c r="D48" s="844"/>
      <c r="E48" s="844"/>
      <c r="F48" s="844"/>
      <c r="G48" s="844"/>
      <c r="H48" s="844"/>
      <c r="I48" s="844"/>
      <c r="J48" s="844"/>
      <c r="K48" s="844"/>
      <c r="L48" s="844"/>
      <c r="M48" s="844"/>
      <c r="N48" s="844"/>
      <c r="O48" s="844"/>
      <c r="P48" s="844"/>
      <c r="Q48" s="844"/>
      <c r="R48" s="844"/>
      <c r="S48" s="844"/>
      <c r="T48" s="844"/>
      <c r="U48" s="844"/>
      <c r="V48" s="845"/>
      <c r="W48" s="724" t="s">
        <v>55</v>
      </c>
      <c r="X48" s="822" t="str">
        <f>IF(A48="","",IF(A48=TRUE,"○","×"))</f>
        <v>○</v>
      </c>
      <c r="Y48" s="846" t="s">
        <v>56</v>
      </c>
      <c r="Z48" s="724"/>
      <c r="AA48" s="724"/>
      <c r="AB48" s="724"/>
      <c r="AC48" s="724"/>
      <c r="AD48" s="724"/>
      <c r="AE48" s="724"/>
      <c r="AF48" s="724"/>
      <c r="AG48" s="724"/>
      <c r="AH48" s="724"/>
      <c r="AI48" s="724"/>
      <c r="AJ48" s="724"/>
    </row>
    <row r="49" spans="1:37" ht="3.75" customHeight="1" x14ac:dyDescent="0.15">
      <c r="A49" s="724"/>
      <c r="B49" s="724"/>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row>
    <row r="50" spans="1:37" ht="69.75" customHeight="1" x14ac:dyDescent="0.15">
      <c r="A50" s="847" t="s">
        <v>57</v>
      </c>
      <c r="B50" s="847"/>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row>
    <row r="51" spans="1:37" ht="28.5" customHeight="1" x14ac:dyDescent="0.15">
      <c r="A51" s="848" t="s">
        <v>58</v>
      </c>
      <c r="B51" s="797"/>
      <c r="C51" s="724"/>
      <c r="D51" s="724"/>
      <c r="E51" s="724"/>
      <c r="F51" s="724"/>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c r="AF51" s="724"/>
      <c r="AG51" s="724"/>
      <c r="AH51" s="724"/>
      <c r="AI51" s="724"/>
      <c r="AJ51" s="724"/>
    </row>
    <row r="52" spans="1:37" ht="18" customHeight="1" thickBot="1" x14ac:dyDescent="0.2">
      <c r="A52" s="798" t="s">
        <v>59</v>
      </c>
      <c r="B52" s="797"/>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row>
    <row r="53" spans="1:37" ht="22.5" customHeight="1" thickBot="1" x14ac:dyDescent="0.2">
      <c r="A53" s="849" t="s">
        <v>60</v>
      </c>
      <c r="B53" s="850"/>
      <c r="C53" s="851"/>
      <c r="D53" s="851"/>
      <c r="E53" s="851"/>
      <c r="F53" s="851"/>
      <c r="G53" s="851"/>
      <c r="H53" s="851"/>
      <c r="I53" s="851"/>
      <c r="J53" s="851"/>
      <c r="K53" s="851"/>
      <c r="L53" s="852"/>
      <c r="M53" s="853"/>
      <c r="N53" s="853"/>
      <c r="O53" s="853"/>
      <c r="P53" s="853"/>
      <c r="Q53" s="853"/>
      <c r="R53" s="853"/>
      <c r="S53" s="854">
        <f>P38</f>
        <v>11500000</v>
      </c>
      <c r="T53" s="855"/>
      <c r="U53" s="855"/>
      <c r="V53" s="855"/>
      <c r="W53" s="855"/>
      <c r="X53" s="856" t="s">
        <v>36</v>
      </c>
      <c r="Y53" s="724"/>
      <c r="Z53" s="724"/>
      <c r="AA53" s="724"/>
      <c r="AB53" s="724"/>
      <c r="AC53" s="724"/>
      <c r="AD53" s="724"/>
      <c r="AE53" s="724"/>
      <c r="AF53" s="724"/>
      <c r="AG53" s="724"/>
      <c r="AH53" s="724"/>
      <c r="AI53" s="724"/>
      <c r="AJ53" s="857" t="str">
        <f>IF(B19="○",IF(AND(AND(P54&lt;&gt;"",S54&lt;&gt;"",Z54&lt;&gt;"",AC54&lt;&gt;""),OR(E55=TRUE,I55=TRUE,O55=TRUE,V55=TRUE,AND(Z55=TRUE,AD55&lt;&gt;"")),OR(E57=TRUE,L57=TRUE,AND(S57=TRUE,X57&lt;&gt;"")),AND(E59&lt;&gt;"",O61&lt;&gt;"",R61&lt;&gt;""),OR(V61=TRUE,Z61=TRUE)),"○","×"),"")</f>
        <v>○</v>
      </c>
    </row>
    <row r="54" spans="1:37" ht="21.75" customHeight="1" thickBot="1" x14ac:dyDescent="0.2">
      <c r="A54" s="753" t="s">
        <v>61</v>
      </c>
      <c r="B54" s="754"/>
      <c r="C54" s="754"/>
      <c r="D54" s="754"/>
      <c r="E54" s="853"/>
      <c r="F54" s="853"/>
      <c r="G54" s="853"/>
      <c r="H54" s="853"/>
      <c r="I54" s="853"/>
      <c r="J54" s="853"/>
      <c r="K54" s="853"/>
      <c r="L54" s="853"/>
      <c r="M54" s="858"/>
      <c r="N54" s="859" t="s">
        <v>62</v>
      </c>
      <c r="O54" s="859"/>
      <c r="P54" s="860">
        <v>5</v>
      </c>
      <c r="Q54" s="860"/>
      <c r="R54" s="859" t="s">
        <v>63</v>
      </c>
      <c r="S54" s="860">
        <v>4</v>
      </c>
      <c r="T54" s="860"/>
      <c r="U54" s="859" t="s">
        <v>64</v>
      </c>
      <c r="V54" s="861" t="s">
        <v>65</v>
      </c>
      <c r="W54" s="861"/>
      <c r="X54" s="859" t="s">
        <v>62</v>
      </c>
      <c r="Y54" s="859"/>
      <c r="Z54" s="860">
        <v>6</v>
      </c>
      <c r="AA54" s="860"/>
      <c r="AB54" s="859" t="s">
        <v>63</v>
      </c>
      <c r="AC54" s="860">
        <v>3</v>
      </c>
      <c r="AD54" s="860"/>
      <c r="AE54" s="859" t="s">
        <v>64</v>
      </c>
      <c r="AF54" s="859" t="s">
        <v>66</v>
      </c>
      <c r="AG54" s="859">
        <f>IF(P54&gt;=1,(Z54*12+AC54)-(P54*12+S54)+1,"")</f>
        <v>12</v>
      </c>
      <c r="AH54" s="862" t="s">
        <v>67</v>
      </c>
      <c r="AI54" s="862"/>
      <c r="AJ54" s="863" t="s">
        <v>68</v>
      </c>
    </row>
    <row r="55" spans="1:37" s="742" customFormat="1" ht="30" customHeight="1" x14ac:dyDescent="0.15">
      <c r="A55" s="864" t="s">
        <v>69</v>
      </c>
      <c r="B55" s="865"/>
      <c r="C55" s="865"/>
      <c r="D55" s="865"/>
      <c r="E55" s="866" t="b">
        <v>0</v>
      </c>
      <c r="F55" s="867" t="s">
        <v>70</v>
      </c>
      <c r="G55" s="859"/>
      <c r="H55" s="859"/>
      <c r="I55" s="868" t="b">
        <v>0</v>
      </c>
      <c r="J55" s="867" t="s">
        <v>71</v>
      </c>
      <c r="K55" s="859"/>
      <c r="L55" s="859"/>
      <c r="M55" s="869"/>
      <c r="N55" s="869"/>
      <c r="O55" s="870" t="b">
        <v>1</v>
      </c>
      <c r="P55" s="871" t="s">
        <v>72</v>
      </c>
      <c r="Q55" s="869"/>
      <c r="R55" s="869"/>
      <c r="S55" s="869"/>
      <c r="T55" s="869"/>
      <c r="U55" s="869"/>
      <c r="V55" s="870" t="b">
        <v>0</v>
      </c>
      <c r="W55" s="871" t="s">
        <v>73</v>
      </c>
      <c r="X55" s="869"/>
      <c r="Y55" s="869"/>
      <c r="Z55" s="870" t="b">
        <v>0</v>
      </c>
      <c r="AA55" s="871" t="s">
        <v>74</v>
      </c>
      <c r="AB55" s="869"/>
      <c r="AC55" s="869" t="s">
        <v>75</v>
      </c>
      <c r="AD55" s="872"/>
      <c r="AE55" s="872"/>
      <c r="AF55" s="872"/>
      <c r="AG55" s="872"/>
      <c r="AH55" s="872"/>
      <c r="AI55" s="869" t="s">
        <v>76</v>
      </c>
      <c r="AJ55" s="873"/>
    </row>
    <row r="56" spans="1:37" s="742" customFormat="1" ht="18.75" customHeight="1" x14ac:dyDescent="0.15">
      <c r="A56" s="874" t="s">
        <v>77</v>
      </c>
      <c r="B56" s="875"/>
      <c r="C56" s="875"/>
      <c r="D56" s="875"/>
      <c r="E56" s="876" t="s">
        <v>78</v>
      </c>
      <c r="F56" s="877"/>
      <c r="G56" s="853"/>
      <c r="H56" s="853"/>
      <c r="I56" s="797"/>
      <c r="J56" s="853"/>
      <c r="K56" s="853"/>
      <c r="L56" s="853"/>
      <c r="M56" s="853"/>
      <c r="N56" s="853"/>
      <c r="O56" s="841"/>
      <c r="P56" s="853"/>
      <c r="Q56" s="853"/>
      <c r="R56" s="853"/>
      <c r="S56" s="853"/>
      <c r="T56" s="853"/>
      <c r="U56" s="853"/>
      <c r="V56" s="841"/>
      <c r="W56" s="853"/>
      <c r="X56" s="853"/>
      <c r="Y56" s="797"/>
      <c r="Z56" s="797"/>
      <c r="AA56" s="853"/>
      <c r="AB56" s="853"/>
      <c r="AC56" s="853"/>
      <c r="AD56" s="853"/>
      <c r="AE56" s="853"/>
      <c r="AF56" s="853"/>
      <c r="AG56" s="853"/>
      <c r="AH56" s="853"/>
      <c r="AI56" s="853"/>
      <c r="AJ56" s="878"/>
    </row>
    <row r="57" spans="1:37" s="742" customFormat="1" ht="18" customHeight="1" x14ac:dyDescent="0.15">
      <c r="A57" s="879"/>
      <c r="B57" s="880"/>
      <c r="C57" s="880"/>
      <c r="D57" s="880"/>
      <c r="E57" s="881" t="b">
        <v>0</v>
      </c>
      <c r="F57" s="846" t="s">
        <v>79</v>
      </c>
      <c r="G57" s="797"/>
      <c r="H57" s="797"/>
      <c r="I57" s="797"/>
      <c r="J57" s="797"/>
      <c r="L57" s="882" t="b">
        <v>1</v>
      </c>
      <c r="M57" s="846" t="s">
        <v>80</v>
      </c>
      <c r="N57" s="797"/>
      <c r="O57" s="797"/>
      <c r="P57" s="841"/>
      <c r="Q57" s="841"/>
      <c r="R57" s="846"/>
      <c r="S57" s="883" t="b">
        <v>0</v>
      </c>
      <c r="T57" s="846" t="s">
        <v>74</v>
      </c>
      <c r="U57" s="841"/>
      <c r="W57" s="846" t="s">
        <v>81</v>
      </c>
      <c r="X57" s="884"/>
      <c r="Y57" s="884"/>
      <c r="Z57" s="884"/>
      <c r="AA57" s="884"/>
      <c r="AB57" s="884"/>
      <c r="AC57" s="884"/>
      <c r="AD57" s="884"/>
      <c r="AE57" s="884"/>
      <c r="AF57" s="884"/>
      <c r="AG57" s="884"/>
      <c r="AH57" s="884"/>
      <c r="AI57" s="884"/>
      <c r="AJ57" s="885" t="s">
        <v>82</v>
      </c>
    </row>
    <row r="58" spans="1:37" s="742" customFormat="1" ht="19.5" customHeight="1" x14ac:dyDescent="0.15">
      <c r="A58" s="879"/>
      <c r="B58" s="880"/>
      <c r="C58" s="880"/>
      <c r="D58" s="880"/>
      <c r="E58" s="886" t="s">
        <v>83</v>
      </c>
      <c r="F58" s="846"/>
      <c r="G58" s="797"/>
      <c r="H58" s="797"/>
      <c r="I58" s="797"/>
      <c r="J58" s="797"/>
      <c r="K58" s="797"/>
      <c r="L58" s="797"/>
      <c r="M58" s="797"/>
      <c r="N58" s="841"/>
      <c r="O58" s="841"/>
      <c r="P58" s="846"/>
      <c r="Q58" s="846"/>
      <c r="R58" s="846"/>
      <c r="S58" s="887"/>
      <c r="T58" s="887"/>
      <c r="U58" s="887"/>
      <c r="V58" s="887"/>
      <c r="W58" s="887"/>
      <c r="X58" s="887"/>
      <c r="Y58" s="887"/>
      <c r="Z58" s="887"/>
      <c r="AA58" s="887"/>
      <c r="AB58" s="887"/>
      <c r="AC58" s="887"/>
      <c r="AD58" s="887"/>
      <c r="AE58" s="887"/>
      <c r="AF58" s="887"/>
      <c r="AG58" s="887"/>
      <c r="AH58" s="887"/>
      <c r="AI58" s="887"/>
      <c r="AJ58" s="885"/>
    </row>
    <row r="59" spans="1:37" s="742" customFormat="1" ht="65.25" customHeight="1" thickBot="1" x14ac:dyDescent="0.2">
      <c r="A59" s="879"/>
      <c r="B59" s="880"/>
      <c r="C59" s="880"/>
      <c r="D59" s="880"/>
      <c r="E59" s="888" t="s">
        <v>84</v>
      </c>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row>
    <row r="60" spans="1:37" s="742" customFormat="1" ht="18.75" customHeight="1" thickBot="1" x14ac:dyDescent="0.2">
      <c r="A60" s="879"/>
      <c r="B60" s="880"/>
      <c r="C60" s="880"/>
      <c r="D60" s="880"/>
      <c r="E60" s="891" t="s">
        <v>85</v>
      </c>
      <c r="F60" s="797"/>
      <c r="G60" s="797"/>
      <c r="H60" s="797"/>
      <c r="I60" s="797"/>
      <c r="J60" s="797"/>
      <c r="K60" s="797"/>
      <c r="L60" s="797"/>
      <c r="M60" s="797"/>
      <c r="N60" s="797"/>
      <c r="O60" s="797"/>
      <c r="P60" s="797"/>
      <c r="Q60" s="797"/>
      <c r="R60" s="797"/>
      <c r="S60" s="797"/>
      <c r="T60" s="797"/>
      <c r="U60" s="797"/>
      <c r="V60" s="797"/>
      <c r="W60" s="797"/>
      <c r="X60" s="797"/>
      <c r="Y60" s="797"/>
      <c r="Z60" s="797"/>
      <c r="AA60" s="797"/>
      <c r="AB60" s="797"/>
      <c r="AC60" s="797"/>
      <c r="AD60" s="797"/>
      <c r="AE60" s="797"/>
      <c r="AF60" s="797"/>
      <c r="AG60" s="797"/>
      <c r="AH60" s="797"/>
      <c r="AI60" s="797"/>
      <c r="AJ60" s="892"/>
    </row>
    <row r="61" spans="1:37" ht="18.75" customHeight="1" thickBot="1" x14ac:dyDescent="0.2">
      <c r="A61" s="893"/>
      <c r="B61" s="894"/>
      <c r="C61" s="894"/>
      <c r="D61" s="894"/>
      <c r="E61" s="895" t="s">
        <v>86</v>
      </c>
      <c r="F61" s="896"/>
      <c r="G61" s="896"/>
      <c r="H61" s="896"/>
      <c r="I61" s="896"/>
      <c r="J61" s="896"/>
      <c r="K61" s="896"/>
      <c r="L61" s="897" t="s">
        <v>87</v>
      </c>
      <c r="M61" s="898"/>
      <c r="N61" s="898"/>
      <c r="O61" s="898">
        <v>31</v>
      </c>
      <c r="P61" s="898"/>
      <c r="Q61" s="899" t="s">
        <v>88</v>
      </c>
      <c r="R61" s="898">
        <v>4</v>
      </c>
      <c r="S61" s="898"/>
      <c r="T61" s="899" t="s">
        <v>89</v>
      </c>
      <c r="U61" s="899" t="s">
        <v>81</v>
      </c>
      <c r="V61" s="900" t="b">
        <v>1</v>
      </c>
      <c r="W61" s="901" t="s">
        <v>90</v>
      </c>
      <c r="X61" s="899"/>
      <c r="Y61" s="899"/>
      <c r="Z61" s="900" t="b">
        <v>0</v>
      </c>
      <c r="AA61" s="901" t="s">
        <v>91</v>
      </c>
      <c r="AB61" s="899"/>
      <c r="AC61" s="899" t="s">
        <v>82</v>
      </c>
      <c r="AD61" s="902"/>
      <c r="AE61" s="902"/>
      <c r="AF61" s="902"/>
      <c r="AG61" s="902"/>
      <c r="AH61" s="902"/>
      <c r="AI61" s="902"/>
      <c r="AJ61" s="903"/>
      <c r="AK61" s="742"/>
    </row>
    <row r="62" spans="1:37" ht="14.25" customHeight="1" x14ac:dyDescent="0.15">
      <c r="A62" s="904"/>
      <c r="B62" s="904"/>
      <c r="C62" s="904"/>
      <c r="D62" s="904"/>
      <c r="E62" s="905"/>
      <c r="F62" s="815"/>
      <c r="G62" s="815"/>
      <c r="H62" s="815"/>
      <c r="I62" s="815"/>
      <c r="J62" s="815"/>
      <c r="K62" s="815"/>
      <c r="L62" s="906"/>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742"/>
    </row>
    <row r="63" spans="1:37" s="909" customFormat="1" ht="21" customHeight="1" x14ac:dyDescent="0.15">
      <c r="A63" s="798" t="s">
        <v>92</v>
      </c>
      <c r="B63" s="907"/>
      <c r="C63" s="907"/>
      <c r="D63" s="907"/>
      <c r="E63" s="907"/>
      <c r="F63" s="907"/>
      <c r="G63" s="907"/>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8"/>
      <c r="AG63" s="732"/>
      <c r="AH63" s="732"/>
      <c r="AI63" s="732"/>
      <c r="AJ63" s="732"/>
    </row>
    <row r="64" spans="1:37" s="838" customFormat="1" ht="26.25" customHeight="1" thickBot="1" x14ac:dyDescent="0.2">
      <c r="A64" s="910" t="s">
        <v>93</v>
      </c>
      <c r="B64" s="847" t="s">
        <v>94</v>
      </c>
      <c r="C64" s="847"/>
      <c r="D64" s="847"/>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row>
    <row r="65" spans="1:37" s="742" customFormat="1" ht="24.75" customHeight="1" thickBot="1" x14ac:dyDescent="0.2">
      <c r="A65" s="911" t="s">
        <v>95</v>
      </c>
      <c r="B65" s="912"/>
      <c r="C65" s="913"/>
      <c r="D65" s="913"/>
      <c r="E65" s="913"/>
      <c r="F65" s="913"/>
      <c r="G65" s="913"/>
      <c r="H65" s="913"/>
      <c r="I65" s="913"/>
      <c r="J65" s="913"/>
      <c r="K65" s="913"/>
      <c r="L65" s="913"/>
      <c r="M65" s="913"/>
      <c r="N65" s="913"/>
      <c r="O65" s="913"/>
      <c r="P65" s="913"/>
      <c r="Q65" s="913"/>
      <c r="R65" s="913"/>
      <c r="S65" s="913"/>
      <c r="T65" s="913"/>
      <c r="U65" s="914" t="s">
        <v>96</v>
      </c>
      <c r="V65" s="915"/>
      <c r="W65" s="915"/>
      <c r="X65" s="915"/>
      <c r="Y65" s="915"/>
      <c r="Z65" s="915"/>
      <c r="AA65" s="915"/>
      <c r="AB65" s="915"/>
      <c r="AC65" s="915"/>
      <c r="AD65" s="915"/>
      <c r="AE65" s="915"/>
      <c r="AF65" s="915"/>
      <c r="AG65" s="916" t="b">
        <v>1</v>
      </c>
      <c r="AH65" s="917" t="s">
        <v>97</v>
      </c>
      <c r="AI65" s="918"/>
      <c r="AJ65" s="857" t="e">
        <f>IF(B19="○", IF(COUNTIF('[4]別紙様式2-2 個表_処遇'!T11:T110,"*加算Ⅰ*")+COUNTIF('[4]別紙様式2-2 個表_処遇'!T11:T110,"*加算Ⅱ*"),IF(AG65=TRUE,"○","×"),""),"")</f>
        <v>#VALUE!</v>
      </c>
    </row>
    <row r="66" spans="1:37" s="742" customFormat="1" ht="18.75" customHeight="1" x14ac:dyDescent="0.15">
      <c r="A66" s="919"/>
      <c r="B66" s="920" t="s">
        <v>98</v>
      </c>
      <c r="C66" s="921" t="s">
        <v>99</v>
      </c>
      <c r="D66" s="921"/>
      <c r="E66" s="921"/>
      <c r="F66" s="921"/>
      <c r="G66" s="921"/>
      <c r="H66" s="921"/>
      <c r="I66" s="921"/>
      <c r="J66" s="921"/>
      <c r="K66" s="921"/>
      <c r="L66" s="921"/>
      <c r="M66" s="921"/>
      <c r="N66" s="921"/>
      <c r="O66" s="921"/>
      <c r="P66" s="921"/>
      <c r="Q66" s="921"/>
      <c r="R66" s="921"/>
      <c r="S66" s="921"/>
      <c r="T66" s="921"/>
      <c r="U66" s="846"/>
      <c r="V66" s="846"/>
      <c r="W66" s="846"/>
      <c r="X66" s="846"/>
      <c r="Y66" s="922"/>
      <c r="Z66" s="922"/>
      <c r="AA66" s="922"/>
      <c r="AB66" s="922"/>
      <c r="AC66" s="797"/>
      <c r="AD66" s="797"/>
      <c r="AE66" s="797"/>
      <c r="AF66" s="797"/>
      <c r="AG66" s="841"/>
      <c r="AH66" s="841"/>
      <c r="AI66" s="841"/>
      <c r="AJ66" s="923"/>
      <c r="AK66" s="924"/>
    </row>
    <row r="67" spans="1:37" s="742" customFormat="1" ht="18.75" customHeight="1" x14ac:dyDescent="0.15">
      <c r="A67" s="919"/>
      <c r="B67" s="925" t="s">
        <v>100</v>
      </c>
      <c r="C67" s="926" t="s">
        <v>101</v>
      </c>
      <c r="D67" s="926"/>
      <c r="E67" s="926"/>
      <c r="F67" s="926"/>
      <c r="G67" s="926"/>
      <c r="H67" s="926"/>
      <c r="I67" s="926"/>
      <c r="J67" s="926"/>
      <c r="K67" s="926"/>
      <c r="L67" s="926"/>
      <c r="M67" s="926"/>
      <c r="N67" s="926"/>
      <c r="O67" s="926"/>
      <c r="P67" s="926"/>
      <c r="Q67" s="926"/>
      <c r="R67" s="926"/>
      <c r="S67" s="926"/>
      <c r="T67" s="926"/>
      <c r="U67" s="926"/>
      <c r="V67" s="926"/>
      <c r="W67" s="926"/>
      <c r="X67" s="926"/>
      <c r="Y67" s="927"/>
      <c r="Z67" s="927"/>
      <c r="AA67" s="927"/>
      <c r="AB67" s="927"/>
      <c r="AC67" s="928"/>
      <c r="AD67" s="928"/>
      <c r="AE67" s="928"/>
      <c r="AF67" s="928"/>
      <c r="AG67" s="929"/>
      <c r="AH67" s="929"/>
      <c r="AI67" s="929"/>
      <c r="AJ67" s="930"/>
      <c r="AK67" s="924"/>
    </row>
    <row r="68" spans="1:37" s="742" customFormat="1" ht="19.5" customHeight="1" x14ac:dyDescent="0.15">
      <c r="A68" s="931"/>
      <c r="B68" s="932" t="s">
        <v>102</v>
      </c>
      <c r="C68" s="933" t="s">
        <v>103</v>
      </c>
      <c r="D68" s="934"/>
      <c r="E68" s="934"/>
      <c r="F68" s="934"/>
      <c r="G68" s="934"/>
      <c r="H68" s="934"/>
      <c r="I68" s="934"/>
      <c r="J68" s="934"/>
      <c r="K68" s="934"/>
      <c r="L68" s="934"/>
      <c r="M68" s="934"/>
      <c r="N68" s="934"/>
      <c r="O68" s="934"/>
      <c r="P68" s="934"/>
      <c r="Q68" s="934"/>
      <c r="R68" s="934"/>
      <c r="S68" s="934"/>
      <c r="T68" s="934"/>
      <c r="U68" s="934"/>
      <c r="V68" s="934"/>
      <c r="W68" s="934"/>
      <c r="X68" s="934"/>
      <c r="Y68" s="935"/>
      <c r="Z68" s="935"/>
      <c r="AA68" s="935"/>
      <c r="AB68" s="935"/>
      <c r="AC68" s="869"/>
      <c r="AD68" s="869"/>
      <c r="AE68" s="869"/>
      <c r="AF68" s="869"/>
      <c r="AG68" s="936"/>
      <c r="AH68" s="936"/>
      <c r="AI68" s="936"/>
      <c r="AJ68" s="937"/>
      <c r="AK68" s="924"/>
    </row>
    <row r="69" spans="1:37" s="742" customFormat="1" ht="13.5" customHeight="1" thickBot="1" x14ac:dyDescent="0.2">
      <c r="A69" s="938"/>
      <c r="B69" s="887"/>
      <c r="C69" s="846"/>
      <c r="D69" s="904"/>
      <c r="E69" s="904"/>
      <c r="F69" s="904"/>
      <c r="G69" s="904"/>
      <c r="H69" s="904"/>
      <c r="I69" s="904"/>
      <c r="J69" s="904"/>
      <c r="K69" s="904"/>
      <c r="L69" s="904"/>
      <c r="M69" s="904"/>
      <c r="N69" s="904"/>
      <c r="O69" s="904"/>
      <c r="P69" s="904"/>
      <c r="Q69" s="904"/>
      <c r="R69" s="904"/>
      <c r="S69" s="904"/>
      <c r="T69" s="904"/>
      <c r="U69" s="904"/>
      <c r="V69" s="904"/>
      <c r="W69" s="904"/>
      <c r="X69" s="904"/>
      <c r="Y69" s="922"/>
      <c r="Z69" s="922"/>
      <c r="AA69" s="922"/>
      <c r="AB69" s="922"/>
      <c r="AC69" s="797"/>
      <c r="AD69" s="797"/>
      <c r="AE69" s="797"/>
      <c r="AF69" s="797"/>
      <c r="AG69" s="841"/>
      <c r="AH69" s="841"/>
      <c r="AI69" s="841"/>
      <c r="AJ69" s="841"/>
      <c r="AK69" s="924"/>
    </row>
    <row r="70" spans="1:37" s="742" customFormat="1" ht="23.25" customHeight="1" thickBot="1" x14ac:dyDescent="0.2">
      <c r="A70" s="939" t="s">
        <v>104</v>
      </c>
      <c r="B70" s="940"/>
      <c r="C70" s="940"/>
      <c r="D70" s="940"/>
      <c r="E70" s="940"/>
      <c r="F70" s="940"/>
      <c r="G70" s="940"/>
      <c r="H70" s="940"/>
      <c r="I70" s="940"/>
      <c r="J70" s="940"/>
      <c r="K70" s="940"/>
      <c r="L70" s="940"/>
      <c r="M70" s="940"/>
      <c r="N70" s="940"/>
      <c r="O70" s="940"/>
      <c r="P70" s="940"/>
      <c r="Q70" s="940"/>
      <c r="R70" s="940"/>
      <c r="S70" s="940"/>
      <c r="T70" s="941"/>
      <c r="U70" s="942" t="s">
        <v>96</v>
      </c>
      <c r="V70" s="943"/>
      <c r="W70" s="943"/>
      <c r="X70" s="943"/>
      <c r="Y70" s="943"/>
      <c r="Z70" s="943"/>
      <c r="AA70" s="943"/>
      <c r="AB70" s="943"/>
      <c r="AC70" s="943"/>
      <c r="AD70" s="943"/>
      <c r="AE70" s="943"/>
      <c r="AF70" s="943"/>
      <c r="AG70" s="916" t="b">
        <v>1</v>
      </c>
      <c r="AH70" s="917" t="s">
        <v>97</v>
      </c>
      <c r="AI70" s="918"/>
      <c r="AJ70" s="857" t="e">
        <f>IF(B19="○", IF(COUNTIF('[4]別紙様式2-2 個表_処遇'!T11:T110,"*加算Ⅰ*")+COUNTIF('[4]別紙様式2-2 個表_処遇'!T11:T110,"*加算Ⅱ*"),IF(AND(AG70=TRUE, OR(AND(K72=TRUE,M74&lt;&gt;""), AND(K75=TRUE,M76&lt;&gt;""))),"○","×"),""),"")</f>
        <v>#VALUE!</v>
      </c>
      <c r="AK70" s="944"/>
    </row>
    <row r="71" spans="1:37" s="742" customFormat="1" ht="31.5" customHeight="1" thickBot="1" x14ac:dyDescent="0.2">
      <c r="A71" s="945"/>
      <c r="B71" s="946" t="s">
        <v>98</v>
      </c>
      <c r="C71" s="947" t="s">
        <v>105</v>
      </c>
      <c r="D71" s="948"/>
      <c r="E71" s="948"/>
      <c r="F71" s="948"/>
      <c r="G71" s="948"/>
      <c r="H71" s="948"/>
      <c r="I71" s="948"/>
      <c r="J71" s="948"/>
      <c r="K71" s="880"/>
      <c r="L71" s="880"/>
      <c r="M71" s="880"/>
      <c r="N71" s="880"/>
      <c r="O71" s="880"/>
      <c r="P71" s="880"/>
      <c r="Q71" s="880"/>
      <c r="R71" s="880"/>
      <c r="S71" s="880"/>
      <c r="T71" s="880"/>
      <c r="U71" s="880"/>
      <c r="V71" s="880"/>
      <c r="W71" s="880"/>
      <c r="X71" s="880"/>
      <c r="Y71" s="880"/>
      <c r="Z71" s="880"/>
      <c r="AA71" s="880"/>
      <c r="AB71" s="880"/>
      <c r="AC71" s="880"/>
      <c r="AD71" s="880"/>
      <c r="AE71" s="880"/>
      <c r="AF71" s="880"/>
      <c r="AG71" s="880"/>
      <c r="AH71" s="880"/>
      <c r="AI71" s="880"/>
      <c r="AJ71" s="949"/>
    </row>
    <row r="72" spans="1:37" s="742" customFormat="1" ht="12" customHeight="1" x14ac:dyDescent="0.15">
      <c r="A72" s="950"/>
      <c r="B72" s="951"/>
      <c r="C72" s="952" t="s">
        <v>106</v>
      </c>
      <c r="D72" s="953"/>
      <c r="E72" s="953"/>
      <c r="F72" s="953"/>
      <c r="G72" s="953"/>
      <c r="H72" s="953"/>
      <c r="I72" s="953"/>
      <c r="J72" s="953"/>
      <c r="K72" s="954" t="b">
        <v>0</v>
      </c>
      <c r="L72" s="955" t="s">
        <v>33</v>
      </c>
      <c r="M72" s="956" t="s">
        <v>107</v>
      </c>
      <c r="N72" s="957"/>
      <c r="O72" s="957"/>
      <c r="P72" s="957"/>
      <c r="Q72" s="957"/>
      <c r="R72" s="957"/>
      <c r="S72" s="957"/>
      <c r="T72" s="957"/>
      <c r="U72" s="957"/>
      <c r="V72" s="957"/>
      <c r="W72" s="957"/>
      <c r="X72" s="957"/>
      <c r="Y72" s="957"/>
      <c r="Z72" s="957"/>
      <c r="AA72" s="957"/>
      <c r="AB72" s="957"/>
      <c r="AC72" s="957"/>
      <c r="AD72" s="957"/>
      <c r="AE72" s="957"/>
      <c r="AF72" s="957"/>
      <c r="AG72" s="957"/>
      <c r="AH72" s="957"/>
      <c r="AI72" s="957"/>
      <c r="AJ72" s="958"/>
      <c r="AK72" s="959"/>
    </row>
    <row r="73" spans="1:37" s="742" customFormat="1" ht="13.5" customHeight="1" x14ac:dyDescent="0.15">
      <c r="A73" s="950"/>
      <c r="B73" s="960"/>
      <c r="C73" s="952"/>
      <c r="D73" s="953"/>
      <c r="E73" s="953"/>
      <c r="F73" s="953"/>
      <c r="G73" s="953"/>
      <c r="H73" s="953"/>
      <c r="I73" s="953"/>
      <c r="J73" s="953"/>
      <c r="K73" s="961"/>
      <c r="L73" s="962"/>
      <c r="M73" s="963"/>
      <c r="N73" s="880"/>
      <c r="O73" s="880"/>
      <c r="P73" s="880"/>
      <c r="Q73" s="880"/>
      <c r="R73" s="880"/>
      <c r="S73" s="880"/>
      <c r="T73" s="880"/>
      <c r="U73" s="880"/>
      <c r="V73" s="880"/>
      <c r="W73" s="880"/>
      <c r="X73" s="880"/>
      <c r="Y73" s="880"/>
      <c r="Z73" s="880"/>
      <c r="AA73" s="880"/>
      <c r="AB73" s="880"/>
      <c r="AC73" s="880"/>
      <c r="AD73" s="880"/>
      <c r="AE73" s="880"/>
      <c r="AF73" s="880"/>
      <c r="AG73" s="880"/>
      <c r="AH73" s="880"/>
      <c r="AI73" s="880"/>
      <c r="AJ73" s="964"/>
      <c r="AK73" s="959"/>
    </row>
    <row r="74" spans="1:37" s="742" customFormat="1" ht="33" customHeight="1" x14ac:dyDescent="0.15">
      <c r="A74" s="950"/>
      <c r="B74" s="960"/>
      <c r="C74" s="952"/>
      <c r="D74" s="953"/>
      <c r="E74" s="953"/>
      <c r="F74" s="953"/>
      <c r="G74" s="953"/>
      <c r="H74" s="953"/>
      <c r="I74" s="953"/>
      <c r="J74" s="953"/>
      <c r="K74" s="965"/>
      <c r="L74" s="966"/>
      <c r="M74" s="967"/>
      <c r="N74" s="968"/>
      <c r="O74" s="968"/>
      <c r="P74" s="968"/>
      <c r="Q74" s="968"/>
      <c r="R74" s="968"/>
      <c r="S74" s="968"/>
      <c r="T74" s="968"/>
      <c r="U74" s="968"/>
      <c r="V74" s="968"/>
      <c r="W74" s="968"/>
      <c r="X74" s="968"/>
      <c r="Y74" s="968"/>
      <c r="Z74" s="968"/>
      <c r="AA74" s="968"/>
      <c r="AB74" s="968"/>
      <c r="AC74" s="968"/>
      <c r="AD74" s="968"/>
      <c r="AE74" s="968"/>
      <c r="AF74" s="968"/>
      <c r="AG74" s="968"/>
      <c r="AH74" s="968"/>
      <c r="AI74" s="968"/>
      <c r="AJ74" s="969"/>
    </row>
    <row r="75" spans="1:37" s="742" customFormat="1" ht="19.5" customHeight="1" x14ac:dyDescent="0.15">
      <c r="A75" s="950"/>
      <c r="B75" s="960"/>
      <c r="C75" s="952"/>
      <c r="D75" s="953"/>
      <c r="E75" s="953"/>
      <c r="F75" s="953"/>
      <c r="G75" s="953"/>
      <c r="H75" s="953"/>
      <c r="I75" s="953"/>
      <c r="J75" s="953"/>
      <c r="K75" s="970" t="b">
        <v>1</v>
      </c>
      <c r="L75" s="962" t="s">
        <v>37</v>
      </c>
      <c r="M75" s="971" t="s">
        <v>108</v>
      </c>
      <c r="N75" s="972"/>
      <c r="O75" s="972"/>
      <c r="P75" s="972"/>
      <c r="Q75" s="972"/>
      <c r="R75" s="972"/>
      <c r="S75" s="972"/>
      <c r="T75" s="972"/>
      <c r="U75" s="972"/>
      <c r="V75" s="841" t="s">
        <v>109</v>
      </c>
      <c r="W75" s="972"/>
      <c r="X75" s="972"/>
      <c r="Y75" s="972"/>
      <c r="Z75" s="972"/>
      <c r="AA75" s="972"/>
      <c r="AB75" s="972"/>
      <c r="AC75" s="972"/>
      <c r="AD75" s="972"/>
      <c r="AE75" s="972"/>
      <c r="AF75" s="972"/>
      <c r="AG75" s="972"/>
      <c r="AH75" s="972"/>
      <c r="AI75" s="972"/>
      <c r="AJ75" s="973"/>
      <c r="AK75" s="959"/>
    </row>
    <row r="76" spans="1:37" s="742" customFormat="1" ht="35.25" customHeight="1" thickBot="1" x14ac:dyDescent="0.2">
      <c r="A76" s="974"/>
      <c r="B76" s="960"/>
      <c r="C76" s="952"/>
      <c r="D76" s="953"/>
      <c r="E76" s="953"/>
      <c r="F76" s="953"/>
      <c r="G76" s="953"/>
      <c r="H76" s="953"/>
      <c r="I76" s="953"/>
      <c r="J76" s="953"/>
      <c r="K76" s="975"/>
      <c r="L76" s="976"/>
      <c r="M76" s="977" t="s">
        <v>110</v>
      </c>
      <c r="N76" s="978"/>
      <c r="O76" s="978"/>
      <c r="P76" s="978"/>
      <c r="Q76" s="978"/>
      <c r="R76" s="978"/>
      <c r="S76" s="978"/>
      <c r="T76" s="978"/>
      <c r="U76" s="978"/>
      <c r="V76" s="978"/>
      <c r="W76" s="978"/>
      <c r="X76" s="978"/>
      <c r="Y76" s="978"/>
      <c r="Z76" s="978"/>
      <c r="AA76" s="978"/>
      <c r="AB76" s="978"/>
      <c r="AC76" s="978"/>
      <c r="AD76" s="978"/>
      <c r="AE76" s="978"/>
      <c r="AF76" s="978"/>
      <c r="AG76" s="978"/>
      <c r="AH76" s="978"/>
      <c r="AI76" s="978"/>
      <c r="AJ76" s="979"/>
    </row>
    <row r="77" spans="1:37" s="742" customFormat="1" ht="18" customHeight="1" x14ac:dyDescent="0.15">
      <c r="A77" s="980"/>
      <c r="B77" s="981" t="s">
        <v>100</v>
      </c>
      <c r="C77" s="933" t="s">
        <v>111</v>
      </c>
      <c r="D77" s="982"/>
      <c r="E77" s="982"/>
      <c r="F77" s="982"/>
      <c r="G77" s="982"/>
      <c r="H77" s="982"/>
      <c r="I77" s="982"/>
      <c r="J77" s="982"/>
      <c r="K77" s="934"/>
      <c r="L77" s="934"/>
      <c r="M77" s="934"/>
      <c r="N77" s="934"/>
      <c r="O77" s="934"/>
      <c r="P77" s="934"/>
      <c r="Q77" s="934"/>
      <c r="R77" s="934"/>
      <c r="S77" s="934"/>
      <c r="T77" s="934"/>
      <c r="U77" s="934"/>
      <c r="V77" s="934"/>
      <c r="W77" s="934"/>
      <c r="X77" s="934"/>
      <c r="Y77" s="935"/>
      <c r="Z77" s="935"/>
      <c r="AA77" s="935"/>
      <c r="AB77" s="935"/>
      <c r="AC77" s="869"/>
      <c r="AD77" s="869"/>
      <c r="AE77" s="869"/>
      <c r="AF77" s="869"/>
      <c r="AG77" s="936"/>
      <c r="AH77" s="936"/>
      <c r="AI77" s="936"/>
      <c r="AJ77" s="983"/>
      <c r="AK77" s="924"/>
    </row>
    <row r="78" spans="1:37" s="742" customFormat="1" ht="12" customHeight="1" thickBot="1" x14ac:dyDescent="0.2">
      <c r="A78" s="984"/>
      <c r="B78" s="984"/>
      <c r="C78" s="984"/>
      <c r="D78" s="984"/>
      <c r="E78" s="984"/>
      <c r="F78" s="984"/>
      <c r="G78" s="984"/>
      <c r="H78" s="984"/>
      <c r="I78" s="984"/>
      <c r="J78" s="984"/>
      <c r="K78" s="815"/>
      <c r="L78" s="815"/>
      <c r="M78" s="815"/>
      <c r="N78" s="815"/>
      <c r="O78" s="815"/>
      <c r="P78" s="815"/>
      <c r="Q78" s="815"/>
      <c r="R78" s="815"/>
      <c r="S78" s="815"/>
      <c r="T78" s="815"/>
      <c r="U78" s="815"/>
      <c r="V78" s="815"/>
      <c r="W78" s="815"/>
      <c r="X78" s="815"/>
      <c r="Y78" s="815"/>
      <c r="Z78" s="815"/>
      <c r="AA78" s="815"/>
      <c r="AB78" s="815"/>
      <c r="AC78" s="815"/>
      <c r="AD78" s="815"/>
      <c r="AE78" s="815"/>
      <c r="AF78" s="815"/>
      <c r="AG78" s="815"/>
      <c r="AH78" s="815"/>
      <c r="AI78" s="815"/>
      <c r="AJ78" s="815"/>
    </row>
    <row r="79" spans="1:37" s="742" customFormat="1" ht="24" customHeight="1" thickBot="1" x14ac:dyDescent="0.2">
      <c r="A79" s="939" t="s">
        <v>112</v>
      </c>
      <c r="B79" s="985"/>
      <c r="C79" s="985"/>
      <c r="D79" s="985"/>
      <c r="E79" s="985"/>
      <c r="F79" s="985"/>
      <c r="G79" s="985"/>
      <c r="H79" s="985"/>
      <c r="I79" s="985"/>
      <c r="J79" s="985"/>
      <c r="K79" s="985"/>
      <c r="L79" s="985"/>
      <c r="M79" s="985"/>
      <c r="N79" s="985"/>
      <c r="O79" s="985"/>
      <c r="P79" s="985"/>
      <c r="Q79" s="985"/>
      <c r="R79" s="985"/>
      <c r="S79" s="985"/>
      <c r="T79" s="985"/>
      <c r="U79" s="986" t="s">
        <v>113</v>
      </c>
      <c r="V79" s="918"/>
      <c r="W79" s="987"/>
      <c r="X79" s="987"/>
      <c r="Y79" s="987"/>
      <c r="Z79" s="987"/>
      <c r="AA79" s="987"/>
      <c r="AB79" s="987"/>
      <c r="AC79" s="987"/>
      <c r="AD79" s="987"/>
      <c r="AE79" s="987"/>
      <c r="AF79" s="987"/>
      <c r="AG79" s="916" t="b">
        <v>1</v>
      </c>
      <c r="AH79" s="917" t="s">
        <v>97</v>
      </c>
      <c r="AI79" s="918"/>
      <c r="AJ79" s="857" t="e">
        <f>IF(B19="○",IF(COUNTIF('[4]別紙様式2-2 個表_処遇'!T11:T110,"*加算Ⅰ*"),IF(AND(AG79=TRUE,OR(K81=TRUE,K82=TRUE,K83=TRUE)),"○","×"),""),"")</f>
        <v>#VALUE!</v>
      </c>
      <c r="AK79" s="726"/>
    </row>
    <row r="80" spans="1:37" s="742" customFormat="1" ht="28.5" customHeight="1" thickBot="1" x14ac:dyDescent="0.2">
      <c r="A80" s="945"/>
      <c r="B80" s="920" t="s">
        <v>98</v>
      </c>
      <c r="C80" s="988" t="s">
        <v>114</v>
      </c>
      <c r="D80" s="989"/>
      <c r="E80" s="989"/>
      <c r="F80" s="989"/>
      <c r="G80" s="989"/>
      <c r="H80" s="989"/>
      <c r="I80" s="989"/>
      <c r="J80" s="989"/>
      <c r="K80" s="989"/>
      <c r="L80" s="989"/>
      <c r="M80" s="989"/>
      <c r="N80" s="989"/>
      <c r="O80" s="989"/>
      <c r="P80" s="989"/>
      <c r="Q80" s="989"/>
      <c r="R80" s="989"/>
      <c r="S80" s="989"/>
      <c r="T80" s="989"/>
      <c r="U80" s="953"/>
      <c r="V80" s="953"/>
      <c r="W80" s="953"/>
      <c r="X80" s="953"/>
      <c r="Y80" s="953"/>
      <c r="Z80" s="953"/>
      <c r="AA80" s="953"/>
      <c r="AB80" s="953"/>
      <c r="AC80" s="953"/>
      <c r="AD80" s="953"/>
      <c r="AE80" s="953"/>
      <c r="AF80" s="953"/>
      <c r="AG80" s="953"/>
      <c r="AH80" s="953"/>
      <c r="AI80" s="953"/>
      <c r="AJ80" s="990"/>
      <c r="AK80" s="726"/>
    </row>
    <row r="81" spans="1:37" s="742" customFormat="1" ht="30.75" customHeight="1" x14ac:dyDescent="0.15">
      <c r="A81" s="950"/>
      <c r="B81" s="951"/>
      <c r="C81" s="991" t="s">
        <v>115</v>
      </c>
      <c r="D81" s="992"/>
      <c r="E81" s="992"/>
      <c r="F81" s="992"/>
      <c r="G81" s="992"/>
      <c r="H81" s="992"/>
      <c r="I81" s="992"/>
      <c r="J81" s="993"/>
      <c r="K81" s="994" t="b">
        <v>0</v>
      </c>
      <c r="L81" s="995" t="s">
        <v>33</v>
      </c>
      <c r="M81" s="996" t="s">
        <v>116</v>
      </c>
      <c r="N81" s="997"/>
      <c r="O81" s="997"/>
      <c r="P81" s="997"/>
      <c r="Q81" s="997"/>
      <c r="R81" s="997"/>
      <c r="S81" s="997"/>
      <c r="T81" s="997"/>
      <c r="U81" s="997"/>
      <c r="V81" s="997"/>
      <c r="W81" s="997"/>
      <c r="X81" s="997"/>
      <c r="Y81" s="997"/>
      <c r="Z81" s="997"/>
      <c r="AA81" s="997"/>
      <c r="AB81" s="997"/>
      <c r="AC81" s="997"/>
      <c r="AD81" s="997"/>
      <c r="AE81" s="997"/>
      <c r="AF81" s="997"/>
      <c r="AG81" s="997"/>
      <c r="AH81" s="997"/>
      <c r="AI81" s="997"/>
      <c r="AJ81" s="998"/>
      <c r="AK81" s="726"/>
    </row>
    <row r="82" spans="1:37" s="742" customFormat="1" ht="39.75" customHeight="1" x14ac:dyDescent="0.15">
      <c r="A82" s="950"/>
      <c r="B82" s="960"/>
      <c r="C82" s="952"/>
      <c r="D82" s="953"/>
      <c r="E82" s="953"/>
      <c r="F82" s="953"/>
      <c r="G82" s="953"/>
      <c r="H82" s="953"/>
      <c r="I82" s="953"/>
      <c r="J82" s="999"/>
      <c r="K82" s="1000" t="b">
        <v>1</v>
      </c>
      <c r="L82" s="1001" t="s">
        <v>37</v>
      </c>
      <c r="M82" s="1002" t="s">
        <v>117</v>
      </c>
      <c r="N82" s="1003"/>
      <c r="O82" s="1003"/>
      <c r="P82" s="1003"/>
      <c r="Q82" s="1003"/>
      <c r="R82" s="1003"/>
      <c r="S82" s="1003"/>
      <c r="T82" s="1003"/>
      <c r="U82" s="1003"/>
      <c r="V82" s="1003"/>
      <c r="W82" s="1003"/>
      <c r="X82" s="1003"/>
      <c r="Y82" s="1003"/>
      <c r="Z82" s="1003"/>
      <c r="AA82" s="1003"/>
      <c r="AB82" s="1003"/>
      <c r="AC82" s="1003"/>
      <c r="AD82" s="1003"/>
      <c r="AE82" s="1003"/>
      <c r="AF82" s="1003"/>
      <c r="AG82" s="1003"/>
      <c r="AH82" s="1003"/>
      <c r="AI82" s="1003"/>
      <c r="AJ82" s="1004"/>
      <c r="AK82" s="1005"/>
    </row>
    <row r="83" spans="1:37" s="742" customFormat="1" ht="40.5" customHeight="1" thickBot="1" x14ac:dyDescent="0.2">
      <c r="A83" s="974"/>
      <c r="B83" s="1006"/>
      <c r="C83" s="1007"/>
      <c r="D83" s="1008"/>
      <c r="E83" s="1008"/>
      <c r="F83" s="1008"/>
      <c r="G83" s="1008"/>
      <c r="H83" s="1008"/>
      <c r="I83" s="1008"/>
      <c r="J83" s="1009"/>
      <c r="K83" s="1010" t="b">
        <v>0</v>
      </c>
      <c r="L83" s="1011" t="s">
        <v>118</v>
      </c>
      <c r="M83" s="1012" t="s">
        <v>119</v>
      </c>
      <c r="N83" s="1013"/>
      <c r="O83" s="1013"/>
      <c r="P83" s="1013"/>
      <c r="Q83" s="1013"/>
      <c r="R83" s="1013"/>
      <c r="S83" s="1013"/>
      <c r="T83" s="1013"/>
      <c r="U83" s="1013"/>
      <c r="V83" s="1013"/>
      <c r="W83" s="1013"/>
      <c r="X83" s="1013"/>
      <c r="Y83" s="1013"/>
      <c r="Z83" s="1013"/>
      <c r="AA83" s="1013"/>
      <c r="AB83" s="1013"/>
      <c r="AC83" s="1013"/>
      <c r="AD83" s="1013"/>
      <c r="AE83" s="1013"/>
      <c r="AF83" s="1013"/>
      <c r="AG83" s="1013"/>
      <c r="AH83" s="1013"/>
      <c r="AI83" s="1013"/>
      <c r="AJ83" s="1014"/>
      <c r="AK83" s="1005"/>
    </row>
    <row r="84" spans="1:37" s="742" customFormat="1" ht="24.75" customHeight="1" x14ac:dyDescent="0.15">
      <c r="A84" s="980"/>
      <c r="B84" s="981" t="s">
        <v>100</v>
      </c>
      <c r="C84" s="933" t="s">
        <v>111</v>
      </c>
      <c r="D84" s="982"/>
      <c r="E84" s="982"/>
      <c r="F84" s="982"/>
      <c r="G84" s="982"/>
      <c r="H84" s="982"/>
      <c r="I84" s="982"/>
      <c r="J84" s="982"/>
      <c r="K84" s="934"/>
      <c r="L84" s="934"/>
      <c r="M84" s="934"/>
      <c r="N84" s="934"/>
      <c r="O84" s="934"/>
      <c r="P84" s="934"/>
      <c r="Q84" s="934"/>
      <c r="R84" s="934"/>
      <c r="S84" s="934"/>
      <c r="T84" s="934"/>
      <c r="U84" s="934"/>
      <c r="V84" s="934"/>
      <c r="W84" s="934"/>
      <c r="X84" s="934"/>
      <c r="Y84" s="935"/>
      <c r="Z84" s="935"/>
      <c r="AA84" s="935"/>
      <c r="AB84" s="935"/>
      <c r="AC84" s="869"/>
      <c r="AD84" s="869"/>
      <c r="AE84" s="869"/>
      <c r="AF84" s="869"/>
      <c r="AG84" s="936"/>
      <c r="AH84" s="936"/>
      <c r="AI84" s="936"/>
      <c r="AJ84" s="983"/>
      <c r="AK84" s="924"/>
    </row>
    <row r="85" spans="1:37" s="742" customFormat="1" ht="30" customHeight="1" x14ac:dyDescent="0.15">
      <c r="A85" s="1015" t="s">
        <v>120</v>
      </c>
      <c r="B85" s="1015"/>
      <c r="C85" s="1015"/>
      <c r="D85" s="1015"/>
      <c r="E85" s="1015"/>
      <c r="F85" s="1015"/>
      <c r="G85" s="1015"/>
      <c r="H85" s="1015"/>
      <c r="I85" s="1015"/>
      <c r="J85" s="1015"/>
      <c r="K85" s="1015"/>
      <c r="L85" s="1015"/>
      <c r="M85" s="1015"/>
      <c r="N85" s="1015"/>
      <c r="O85" s="1015"/>
      <c r="P85" s="1015"/>
      <c r="Q85" s="1015"/>
      <c r="R85" s="1015"/>
      <c r="S85" s="1015"/>
      <c r="T85" s="1015"/>
      <c r="U85" s="1015"/>
      <c r="V85" s="1015"/>
      <c r="W85" s="1015"/>
      <c r="X85" s="1015"/>
      <c r="Y85" s="1015"/>
      <c r="Z85" s="1015"/>
      <c r="AA85" s="1015"/>
      <c r="AB85" s="1015"/>
      <c r="AC85" s="1015"/>
      <c r="AD85" s="1015"/>
      <c r="AE85" s="1015"/>
      <c r="AF85" s="1015"/>
      <c r="AG85" s="1015"/>
      <c r="AH85" s="1015"/>
      <c r="AI85" s="1015"/>
      <c r="AJ85" s="1015"/>
    </row>
    <row r="86" spans="1:37" s="742" customFormat="1" ht="13.5" customHeight="1" x14ac:dyDescent="0.15">
      <c r="A86" s="1016"/>
      <c r="B86" s="1016"/>
      <c r="C86" s="1016"/>
      <c r="D86" s="1016"/>
      <c r="E86" s="1016"/>
      <c r="F86" s="1016"/>
      <c r="G86" s="1016"/>
      <c r="H86" s="1016"/>
      <c r="I86" s="1016"/>
      <c r="J86" s="1016"/>
      <c r="K86" s="1016"/>
      <c r="L86" s="1016"/>
      <c r="M86" s="1016"/>
      <c r="N86" s="1016"/>
      <c r="O86" s="1016"/>
      <c r="P86" s="1016"/>
      <c r="Q86" s="1016"/>
      <c r="R86" s="1016"/>
      <c r="S86" s="1016"/>
      <c r="T86" s="1016"/>
      <c r="U86" s="1016"/>
      <c r="V86" s="1016"/>
      <c r="W86" s="1016"/>
      <c r="X86" s="1016"/>
      <c r="Y86" s="1016"/>
      <c r="Z86" s="1016"/>
      <c r="AA86" s="1016"/>
      <c r="AB86" s="1016"/>
      <c r="AC86" s="1016"/>
      <c r="AD86" s="1016"/>
      <c r="AE86" s="1016"/>
      <c r="AF86" s="1016"/>
      <c r="AG86" s="1016"/>
      <c r="AH86" s="1016"/>
      <c r="AI86" s="1016"/>
      <c r="AJ86" s="1016"/>
    </row>
    <row r="87" spans="1:37" ht="23.25" customHeight="1" x14ac:dyDescent="0.15">
      <c r="A87" s="848" t="s">
        <v>121</v>
      </c>
      <c r="B87" s="797"/>
      <c r="C87" s="724"/>
      <c r="D87" s="724"/>
      <c r="E87" s="724"/>
      <c r="F87" s="724"/>
      <c r="G87" s="724"/>
      <c r="H87" s="724"/>
      <c r="I87" s="724"/>
      <c r="J87" s="724"/>
      <c r="K87" s="724"/>
      <c r="L87" s="724"/>
      <c r="M87" s="724"/>
      <c r="N87" s="724"/>
      <c r="O87" s="724"/>
      <c r="P87" s="724"/>
      <c r="Q87" s="724"/>
      <c r="R87" s="724"/>
      <c r="S87" s="724"/>
      <c r="T87" s="724"/>
      <c r="U87" s="724"/>
      <c r="V87" s="724"/>
      <c r="W87" s="724"/>
      <c r="X87" s="724"/>
      <c r="Y87" s="724"/>
      <c r="Z87" s="724"/>
      <c r="AA87" s="724"/>
      <c r="AB87" s="724"/>
      <c r="AC87" s="724"/>
      <c r="AD87" s="724"/>
      <c r="AE87" s="724"/>
      <c r="AF87" s="724"/>
      <c r="AG87" s="724"/>
      <c r="AH87" s="724"/>
      <c r="AI87" s="724"/>
      <c r="AJ87" s="724"/>
    </row>
    <row r="88" spans="1:37" ht="18.75" customHeight="1" x14ac:dyDescent="0.15">
      <c r="A88" s="798" t="s">
        <v>122</v>
      </c>
      <c r="C88" s="1017"/>
      <c r="D88" s="1017"/>
      <c r="E88" s="1017"/>
      <c r="F88" s="1017"/>
      <c r="G88" s="1017"/>
      <c r="H88" s="1017"/>
      <c r="I88" s="1017"/>
      <c r="J88" s="1017"/>
      <c r="K88" s="1017"/>
      <c r="L88" s="1017"/>
      <c r="M88" s="1017"/>
      <c r="N88" s="1017"/>
      <c r="O88" s="1017"/>
      <c r="P88" s="1017"/>
      <c r="Q88" s="1017"/>
      <c r="R88" s="1017"/>
      <c r="S88" s="1017"/>
      <c r="T88" s="1017"/>
      <c r="U88" s="1017"/>
      <c r="V88" s="1017"/>
      <c r="W88" s="1017"/>
      <c r="X88" s="1017"/>
      <c r="Y88" s="1017"/>
      <c r="Z88" s="1017"/>
      <c r="AA88" s="1017"/>
      <c r="AB88" s="1017"/>
      <c r="AC88" s="1017"/>
      <c r="AD88" s="1017"/>
      <c r="AE88" s="1017"/>
      <c r="AF88" s="1017"/>
      <c r="AG88" s="1017"/>
      <c r="AH88" s="1017"/>
      <c r="AI88" s="1017"/>
      <c r="AJ88" s="1017"/>
    </row>
    <row r="89" spans="1:37" x14ac:dyDescent="0.15">
      <c r="A89" s="906" t="s">
        <v>20</v>
      </c>
      <c r="B89" s="838" t="s">
        <v>123</v>
      </c>
      <c r="C89" s="1017"/>
      <c r="D89" s="1017"/>
      <c r="E89" s="1017"/>
      <c r="F89" s="1017"/>
      <c r="G89" s="1017"/>
      <c r="H89" s="1017"/>
      <c r="I89" s="1017"/>
      <c r="J89" s="1017"/>
      <c r="K89" s="1017"/>
      <c r="L89" s="1017"/>
      <c r="M89" s="1017"/>
      <c r="N89" s="1017"/>
      <c r="O89" s="1017"/>
      <c r="P89" s="1017"/>
      <c r="Q89" s="1017"/>
      <c r="R89" s="1017"/>
      <c r="S89" s="1017"/>
      <c r="T89" s="1017"/>
      <c r="U89" s="1017"/>
      <c r="V89" s="1017"/>
      <c r="W89" s="1017"/>
      <c r="X89" s="1017"/>
      <c r="Y89" s="1017"/>
      <c r="Z89" s="1017"/>
      <c r="AA89" s="1017"/>
      <c r="AB89" s="1017"/>
      <c r="AC89" s="1017"/>
      <c r="AD89" s="1017"/>
      <c r="AE89" s="1017"/>
      <c r="AF89" s="1017"/>
      <c r="AG89" s="1017"/>
      <c r="AH89" s="1017"/>
      <c r="AI89" s="1017"/>
      <c r="AJ89" s="1017"/>
    </row>
    <row r="90" spans="1:37" ht="22.5" customHeight="1" x14ac:dyDescent="0.15">
      <c r="A90" s="795" t="s">
        <v>124</v>
      </c>
      <c r="B90" s="1018" t="s">
        <v>125</v>
      </c>
      <c r="C90" s="1018"/>
      <c r="D90" s="1018"/>
      <c r="E90" s="1018"/>
      <c r="F90" s="1018"/>
      <c r="G90" s="1018"/>
      <c r="H90" s="1018"/>
      <c r="I90" s="1018"/>
      <c r="J90" s="1018"/>
      <c r="K90" s="1018"/>
      <c r="L90" s="1018"/>
      <c r="M90" s="1018"/>
      <c r="N90" s="1018"/>
      <c r="O90" s="1018"/>
      <c r="P90" s="1018"/>
      <c r="Q90" s="1018"/>
      <c r="R90" s="1018"/>
      <c r="S90" s="1018"/>
      <c r="T90" s="1018"/>
      <c r="U90" s="1018"/>
      <c r="V90" s="1018"/>
      <c r="W90" s="1018"/>
      <c r="X90" s="1018"/>
      <c r="Y90" s="1018"/>
      <c r="Z90" s="1018"/>
      <c r="AA90" s="1018"/>
      <c r="AB90" s="1018"/>
      <c r="AC90" s="1018"/>
      <c r="AD90" s="1018"/>
      <c r="AE90" s="1018"/>
      <c r="AF90" s="1018"/>
      <c r="AG90" s="1018"/>
      <c r="AH90" s="1018"/>
      <c r="AI90" s="1018"/>
      <c r="AJ90" s="1018"/>
    </row>
    <row r="91" spans="1:37" ht="22.5" customHeight="1" x14ac:dyDescent="0.15">
      <c r="A91" s="795" t="s">
        <v>126</v>
      </c>
      <c r="B91" s="1018" t="s">
        <v>127</v>
      </c>
      <c r="C91" s="1019"/>
      <c r="D91" s="1019"/>
      <c r="E91" s="1019"/>
      <c r="F91" s="1019"/>
      <c r="G91" s="1019"/>
      <c r="H91" s="1019"/>
      <c r="I91" s="1019"/>
      <c r="J91" s="1019"/>
      <c r="K91" s="1019"/>
      <c r="L91" s="1019"/>
      <c r="M91" s="1019"/>
      <c r="N91" s="1019"/>
      <c r="O91" s="1019"/>
      <c r="P91" s="1019"/>
      <c r="Q91" s="1019"/>
      <c r="R91" s="1019"/>
      <c r="S91" s="1019"/>
      <c r="T91" s="1019"/>
      <c r="U91" s="1019"/>
      <c r="V91" s="1019"/>
      <c r="W91" s="1019"/>
      <c r="X91" s="1019"/>
      <c r="Y91" s="1019"/>
      <c r="Z91" s="1019"/>
      <c r="AA91" s="1019"/>
      <c r="AB91" s="1019"/>
      <c r="AC91" s="1019"/>
      <c r="AD91" s="1019"/>
      <c r="AE91" s="1019"/>
      <c r="AF91" s="1019"/>
      <c r="AG91" s="1019"/>
      <c r="AH91" s="1019"/>
      <c r="AI91" s="1019"/>
      <c r="AJ91" s="1019"/>
    </row>
    <row r="92" spans="1:37" x14ac:dyDescent="0.15">
      <c r="A92" s="795" t="s">
        <v>128</v>
      </c>
      <c r="B92" s="838" t="s">
        <v>129</v>
      </c>
      <c r="C92" s="1017"/>
      <c r="D92" s="1017"/>
      <c r="E92" s="1017"/>
      <c r="F92" s="1017"/>
      <c r="G92" s="1017"/>
      <c r="H92" s="1017"/>
      <c r="I92" s="1017"/>
      <c r="J92" s="1017"/>
      <c r="K92" s="1017"/>
      <c r="L92" s="1017"/>
      <c r="M92" s="1017"/>
      <c r="N92" s="1017"/>
      <c r="O92" s="1017"/>
      <c r="P92" s="1017"/>
      <c r="Q92" s="1017"/>
      <c r="R92" s="1017"/>
      <c r="S92" s="1017"/>
      <c r="T92" s="1017"/>
      <c r="U92" s="1017"/>
      <c r="V92" s="1017"/>
      <c r="W92" s="1017"/>
      <c r="X92" s="1017"/>
      <c r="Y92" s="1017"/>
      <c r="Z92" s="1017"/>
      <c r="AA92" s="1017"/>
      <c r="AB92" s="1017"/>
      <c r="AC92" s="1017"/>
      <c r="AD92" s="1017"/>
      <c r="AE92" s="1017"/>
      <c r="AF92" s="1017"/>
      <c r="AG92" s="1017"/>
      <c r="AH92" s="1017"/>
      <c r="AI92" s="1017"/>
      <c r="AJ92" s="1017"/>
    </row>
    <row r="93" spans="1:37" ht="24" customHeight="1" x14ac:dyDescent="0.15">
      <c r="A93" s="795" t="s">
        <v>130</v>
      </c>
      <c r="B93" s="1020" t="s">
        <v>131</v>
      </c>
      <c r="C93" s="1020"/>
      <c r="D93" s="1020"/>
      <c r="E93" s="1020"/>
      <c r="F93" s="1020"/>
      <c r="G93" s="1020"/>
      <c r="H93" s="1020"/>
      <c r="I93" s="1020"/>
      <c r="J93" s="1020"/>
      <c r="K93" s="1020"/>
      <c r="L93" s="1020"/>
      <c r="M93" s="1020"/>
      <c r="N93" s="1020"/>
      <c r="O93" s="1020"/>
      <c r="P93" s="1020"/>
      <c r="Q93" s="1020"/>
      <c r="R93" s="1020"/>
      <c r="S93" s="1020"/>
      <c r="T93" s="1020"/>
      <c r="U93" s="1020"/>
      <c r="V93" s="1020"/>
      <c r="W93" s="1020"/>
      <c r="X93" s="1020"/>
      <c r="Y93" s="1020"/>
      <c r="Z93" s="1020"/>
      <c r="AA93" s="1020"/>
      <c r="AB93" s="1020"/>
      <c r="AC93" s="1020"/>
      <c r="AD93" s="1020"/>
      <c r="AE93" s="1020"/>
      <c r="AF93" s="1020"/>
      <c r="AG93" s="1020"/>
      <c r="AH93" s="1020"/>
      <c r="AI93" s="1020"/>
      <c r="AJ93" s="1020"/>
    </row>
    <row r="94" spans="1:37" ht="6" customHeight="1" x14ac:dyDescent="0.15">
      <c r="A94" s="795"/>
      <c r="B94" s="1021"/>
      <c r="C94" s="1021"/>
      <c r="D94" s="1021"/>
      <c r="E94" s="1021"/>
      <c r="F94" s="1021"/>
      <c r="G94" s="1021"/>
      <c r="H94" s="1021"/>
      <c r="I94" s="1021"/>
      <c r="J94" s="1021"/>
      <c r="K94" s="1021"/>
      <c r="L94" s="1021"/>
      <c r="M94" s="1021"/>
      <c r="N94" s="1021"/>
      <c r="O94" s="1021"/>
      <c r="P94" s="1021"/>
      <c r="Q94" s="1021"/>
      <c r="R94" s="1021"/>
      <c r="S94" s="1021"/>
      <c r="T94" s="1021"/>
      <c r="U94" s="1021"/>
      <c r="V94" s="1021"/>
      <c r="W94" s="1021"/>
      <c r="X94" s="1021"/>
      <c r="Y94" s="1021"/>
      <c r="Z94" s="1021"/>
      <c r="AA94" s="1021"/>
      <c r="AB94" s="1021"/>
      <c r="AC94" s="1021"/>
      <c r="AD94" s="1021"/>
      <c r="AE94" s="1021"/>
      <c r="AF94" s="1021"/>
      <c r="AG94" s="1021"/>
      <c r="AH94" s="1021"/>
      <c r="AI94" s="1021"/>
      <c r="AJ94" s="1021"/>
    </row>
    <row r="95" spans="1:37" ht="30.75" customHeight="1" x14ac:dyDescent="0.15">
      <c r="A95" s="849" t="s">
        <v>132</v>
      </c>
      <c r="B95" s="850"/>
      <c r="C95" s="851"/>
      <c r="D95" s="851"/>
      <c r="E95" s="851"/>
      <c r="F95" s="851"/>
      <c r="G95" s="851"/>
      <c r="H95" s="851"/>
      <c r="I95" s="851"/>
      <c r="J95" s="851"/>
      <c r="K95" s="851"/>
      <c r="L95" s="852"/>
      <c r="M95" s="852"/>
      <c r="N95" s="852"/>
      <c r="O95" s="852"/>
      <c r="P95" s="852"/>
      <c r="Q95" s="852"/>
      <c r="R95" s="852"/>
      <c r="S95" s="1022">
        <f>W38</f>
        <v>3200000</v>
      </c>
      <c r="T95" s="1023"/>
      <c r="U95" s="1023"/>
      <c r="V95" s="1023"/>
      <c r="W95" s="1023"/>
      <c r="X95" s="1024" t="s">
        <v>36</v>
      </c>
      <c r="Y95" s="1017"/>
      <c r="Z95" s="1017"/>
      <c r="AA95" s="1017"/>
      <c r="AB95" s="1017"/>
      <c r="AC95" s="1017"/>
      <c r="AD95" s="1017"/>
      <c r="AE95" s="1017"/>
      <c r="AF95" s="1017"/>
      <c r="AG95" s="1017"/>
      <c r="AH95" s="1017"/>
      <c r="AI95" s="1017"/>
      <c r="AJ95" s="1017"/>
    </row>
    <row r="96" spans="1:37" ht="30.75" customHeight="1" thickBot="1" x14ac:dyDescent="0.2">
      <c r="A96" s="1025" t="s">
        <v>133</v>
      </c>
      <c r="C96" s="754"/>
      <c r="D96" s="754"/>
      <c r="E96" s="754"/>
      <c r="F96" s="754"/>
      <c r="G96" s="754"/>
      <c r="H96" s="754"/>
      <c r="I96" s="754"/>
      <c r="J96" s="754"/>
      <c r="K96" s="754"/>
      <c r="L96" s="1026"/>
      <c r="M96" s="1026"/>
      <c r="N96" s="754"/>
      <c r="O96" s="754"/>
      <c r="P96" s="1027"/>
      <c r="Q96" s="1027"/>
      <c r="R96" s="1028"/>
      <c r="S96" s="1029" t="s">
        <v>134</v>
      </c>
      <c r="T96" s="1030"/>
      <c r="U96" s="1030"/>
      <c r="V96" s="1030"/>
      <c r="W96" s="1030"/>
      <c r="X96" s="1031"/>
      <c r="Y96" s="1032" t="s">
        <v>135</v>
      </c>
      <c r="Z96" s="1033"/>
      <c r="AA96" s="1033"/>
      <c r="AB96" s="1033"/>
      <c r="AC96" s="1033"/>
      <c r="AD96" s="1034"/>
      <c r="AE96" s="1032" t="s">
        <v>136</v>
      </c>
      <c r="AF96" s="1033"/>
      <c r="AG96" s="1033"/>
      <c r="AH96" s="1033"/>
      <c r="AI96" s="1033"/>
      <c r="AJ96" s="1034"/>
    </row>
    <row r="97" spans="1:37" ht="26.25" customHeight="1" thickBot="1" x14ac:dyDescent="0.2">
      <c r="A97" s="1035"/>
      <c r="B97" s="1036" t="s">
        <v>137</v>
      </c>
      <c r="C97" s="1037"/>
      <c r="D97" s="1037"/>
      <c r="E97" s="1037"/>
      <c r="F97" s="1037"/>
      <c r="G97" s="1037"/>
      <c r="H97" s="1037"/>
      <c r="I97" s="1037"/>
      <c r="J97" s="1037"/>
      <c r="K97" s="1037"/>
      <c r="L97" s="1037"/>
      <c r="M97" s="1037"/>
      <c r="N97" s="1037"/>
      <c r="O97" s="1037"/>
      <c r="P97" s="1037"/>
      <c r="Q97" s="1037"/>
      <c r="R97" s="1037"/>
      <c r="S97" s="1038" t="b">
        <v>0</v>
      </c>
      <c r="T97" s="1039"/>
      <c r="U97" s="1039"/>
      <c r="V97" s="1039"/>
      <c r="W97" s="1039"/>
      <c r="X97" s="1040"/>
      <c r="Y97" s="1039" t="b">
        <v>1</v>
      </c>
      <c r="Z97" s="1039"/>
      <c r="AA97" s="1039"/>
      <c r="AB97" s="1039"/>
      <c r="AC97" s="1039"/>
      <c r="AD97" s="1041"/>
      <c r="AE97" s="1039" t="b">
        <v>0</v>
      </c>
      <c r="AF97" s="1039"/>
      <c r="AG97" s="1039"/>
      <c r="AH97" s="1039"/>
      <c r="AI97" s="1042"/>
      <c r="AJ97" s="857" t="str">
        <f>IF(M19="○", IF(OR(AND(NOT(S97),NOT(Y97),AE97),AND(NOT(S97),NOT(Y97),NOT(AE97))),"×","○"),"")</f>
        <v>○</v>
      </c>
      <c r="AK97" s="1043"/>
    </row>
    <row r="98" spans="1:37" ht="18.75" customHeight="1" thickBot="1" x14ac:dyDescent="0.2">
      <c r="A98" s="1044"/>
      <c r="B98" s="1045" t="s">
        <v>138</v>
      </c>
      <c r="C98" s="1046"/>
      <c r="D98" s="1046"/>
      <c r="E98" s="1046"/>
      <c r="F98" s="1046"/>
      <c r="G98" s="1046"/>
      <c r="H98" s="1046"/>
      <c r="I98" s="1046"/>
      <c r="J98" s="1046"/>
      <c r="K98" s="1046"/>
      <c r="L98" s="1046"/>
      <c r="M98" s="1046"/>
      <c r="N98" s="1046"/>
      <c r="O98" s="1046"/>
      <c r="P98" s="1046"/>
      <c r="Q98" s="1046"/>
      <c r="R98" s="1046"/>
      <c r="S98" s="1047"/>
      <c r="T98" s="1048"/>
      <c r="U98" s="1048"/>
      <c r="V98" s="1048"/>
      <c r="W98" s="1048"/>
      <c r="X98" s="926" t="s">
        <v>139</v>
      </c>
      <c r="Y98" s="1048">
        <v>18.399999999999999</v>
      </c>
      <c r="Z98" s="1048"/>
      <c r="AA98" s="1048"/>
      <c r="AB98" s="1048"/>
      <c r="AC98" s="1048"/>
      <c r="AD98" s="926" t="s">
        <v>139</v>
      </c>
      <c r="AE98" s="1048"/>
      <c r="AF98" s="1048"/>
      <c r="AG98" s="1048"/>
      <c r="AH98" s="1048"/>
      <c r="AI98" s="1048"/>
      <c r="AJ98" s="1049" t="s">
        <v>140</v>
      </c>
      <c r="AK98" s="1050" t="s">
        <v>141</v>
      </c>
    </row>
    <row r="99" spans="1:37" ht="17.25" customHeight="1" thickBot="1" x14ac:dyDescent="0.2">
      <c r="A99" s="1044"/>
      <c r="B99" s="1051" t="s">
        <v>142</v>
      </c>
      <c r="C99" s="992"/>
      <c r="D99" s="992"/>
      <c r="E99" s="992"/>
      <c r="F99" s="992"/>
      <c r="G99" s="992"/>
      <c r="H99" s="992"/>
      <c r="I99" s="992"/>
      <c r="J99" s="992"/>
      <c r="K99" s="992"/>
      <c r="L99" s="992"/>
      <c r="M99" s="992"/>
      <c r="N99" s="992"/>
      <c r="O99" s="992"/>
      <c r="P99" s="992"/>
      <c r="Q99" s="992"/>
      <c r="R99" s="993"/>
      <c r="S99" s="1052"/>
      <c r="T99" s="1053"/>
      <c r="U99" s="1053"/>
      <c r="V99" s="1053"/>
      <c r="W99" s="1054"/>
      <c r="X99" s="1055" t="s">
        <v>143</v>
      </c>
      <c r="Y99" s="1056">
        <v>100</v>
      </c>
      <c r="Z99" s="1053"/>
      <c r="AA99" s="1053"/>
      <c r="AB99" s="1053"/>
      <c r="AC99" s="1054"/>
      <c r="AD99" s="1055" t="s">
        <v>143</v>
      </c>
      <c r="AE99" s="1056"/>
      <c r="AF99" s="1053"/>
      <c r="AG99" s="1053"/>
      <c r="AH99" s="1053"/>
      <c r="AI99" s="1054"/>
      <c r="AJ99" s="1057" t="str">
        <f>IF(M19="○", IF(AND(S97=TRUE,Y97=TRUE), IF(AND(S99&gt;Y99, Y99&gt;0),"○","×"),""),"")</f>
        <v/>
      </c>
      <c r="AK99" s="1050"/>
    </row>
    <row r="100" spans="1:37" ht="17.25" customHeight="1" thickBot="1" x14ac:dyDescent="0.2">
      <c r="A100" s="1044"/>
      <c r="B100" s="1058"/>
      <c r="C100" s="1008"/>
      <c r="D100" s="1008"/>
      <c r="E100" s="1008"/>
      <c r="F100" s="1008"/>
      <c r="G100" s="1008"/>
      <c r="H100" s="1008"/>
      <c r="I100" s="1008"/>
      <c r="J100" s="1008"/>
      <c r="K100" s="1008"/>
      <c r="L100" s="1008"/>
      <c r="M100" s="1008"/>
      <c r="N100" s="1008"/>
      <c r="O100" s="1008"/>
      <c r="P100" s="1008"/>
      <c r="Q100" s="1008"/>
      <c r="R100" s="1009"/>
      <c r="S100" s="1059"/>
      <c r="T100" s="1060"/>
      <c r="U100" s="1060"/>
      <c r="V100" s="1060"/>
      <c r="W100" s="1061"/>
      <c r="X100" s="1062"/>
      <c r="Y100" s="1063"/>
      <c r="Z100" s="1060"/>
      <c r="AA100" s="1060"/>
      <c r="AB100" s="1060"/>
      <c r="AC100" s="1061"/>
      <c r="AD100" s="1062"/>
      <c r="AE100" s="1063"/>
      <c r="AF100" s="1060"/>
      <c r="AG100" s="1060"/>
      <c r="AH100" s="1060"/>
      <c r="AI100" s="1061"/>
      <c r="AJ100" s="857" t="str">
        <f>IF(M19="○", IF(AND(Y97=TRUE,AE97=TRUE), IF(AND(Y103="",AE103=""), IF(AND(Y99&gt;=2*AE99,AE99&gt;0),"○","×"), IF(AND(Y103&gt;=AE103, Y99&gt;0, AE99&gt;0),"○","×")), IF(AND(S97=TRUE,AE97=TRUE),IF(AND(Y103&gt;=AE103,AE103&gt;0), IF(AND(S99&gt;2*AE99,AE99&gt;0),"○","×"),"×"),"")),"")</f>
        <v/>
      </c>
      <c r="AK100" s="1064" t="s">
        <v>144</v>
      </c>
    </row>
    <row r="101" spans="1:37" ht="18.75" customHeight="1" x14ac:dyDescent="0.15">
      <c r="A101" s="1044"/>
      <c r="B101" s="1058" t="s">
        <v>145</v>
      </c>
      <c r="C101" s="1008"/>
      <c r="D101" s="1008"/>
      <c r="E101" s="1008"/>
      <c r="F101" s="1008"/>
      <c r="G101" s="1008"/>
      <c r="H101" s="1008"/>
      <c r="I101" s="1008"/>
      <c r="J101" s="1008"/>
      <c r="K101" s="1008"/>
      <c r="L101" s="1008"/>
      <c r="M101" s="1008"/>
      <c r="N101" s="1008"/>
      <c r="O101" s="1008"/>
      <c r="P101" s="1008"/>
      <c r="Q101" s="1008"/>
      <c r="R101" s="1008"/>
      <c r="S101" s="1065">
        <f>IFERROR(S95/((IFERROR(S98/(S99/S99), 0))+IFERROR(Y98/(S99/Y99),0)+IFERROR(AE98/(S99/AE99),0))/Y115,0)</f>
        <v>0</v>
      </c>
      <c r="T101" s="1066"/>
      <c r="U101" s="1066"/>
      <c r="V101" s="1066"/>
      <c r="W101" s="1066"/>
      <c r="X101" s="1067" t="s">
        <v>146</v>
      </c>
      <c r="Y101" s="1068">
        <f>IFERROR(S95/((IFERROR(S98/(Y99/S99), 0))+IFERROR(Y98/(Y99/Y99),0)+IFERROR(AE98/(Y99/AE99),0))/Y115,0)</f>
        <v>14492.753623188408</v>
      </c>
      <c r="Z101" s="1066"/>
      <c r="AA101" s="1066"/>
      <c r="AB101" s="1066"/>
      <c r="AC101" s="1066"/>
      <c r="AD101" s="1067" t="s">
        <v>146</v>
      </c>
      <c r="AE101" s="1068">
        <f>IFERROR(S95/((IFERROR(S98/(AE99/S99), 0))+IFERROR(Y98/(AE99/Y99),0)+IFERROR(AE98/(AE99/AE99),0))/Y115,0)</f>
        <v>0</v>
      </c>
      <c r="AF101" s="1066"/>
      <c r="AG101" s="1066"/>
      <c r="AH101" s="1066"/>
      <c r="AI101" s="1066"/>
      <c r="AJ101" s="885" t="s">
        <v>146</v>
      </c>
      <c r="AK101" s="1064"/>
    </row>
    <row r="102" spans="1:37" ht="19.5" customHeight="1" x14ac:dyDescent="0.15">
      <c r="A102" s="1044"/>
      <c r="B102" s="1069" t="s">
        <v>147</v>
      </c>
      <c r="C102" s="1070"/>
      <c r="D102" s="1070"/>
      <c r="E102" s="1070"/>
      <c r="F102" s="1070"/>
      <c r="G102" s="1070"/>
      <c r="H102" s="1070"/>
      <c r="I102" s="1070"/>
      <c r="J102" s="1070"/>
      <c r="K102" s="1070"/>
      <c r="L102" s="1070"/>
      <c r="M102" s="1070"/>
      <c r="N102" s="1070"/>
      <c r="O102" s="1070"/>
      <c r="P102" s="1070"/>
      <c r="Q102" s="1070"/>
      <c r="R102" s="1070"/>
      <c r="S102" s="1071" t="s">
        <v>75</v>
      </c>
      <c r="T102" s="1072">
        <f>S98*S101*Y115</f>
        <v>0</v>
      </c>
      <c r="U102" s="1072"/>
      <c r="V102" s="1072"/>
      <c r="W102" s="1073" t="s">
        <v>146</v>
      </c>
      <c r="X102" s="1074" t="s">
        <v>76</v>
      </c>
      <c r="Y102" s="1075" t="s">
        <v>75</v>
      </c>
      <c r="Z102" s="1076">
        <f>Y98*Y101*Y115</f>
        <v>3200000</v>
      </c>
      <c r="AA102" s="1076"/>
      <c r="AB102" s="1076"/>
      <c r="AC102" s="1077" t="s">
        <v>146</v>
      </c>
      <c r="AD102" s="1074" t="s">
        <v>76</v>
      </c>
      <c r="AE102" s="1075" t="s">
        <v>75</v>
      </c>
      <c r="AF102" s="1076">
        <f>AE98*AE101*Y115</f>
        <v>0</v>
      </c>
      <c r="AG102" s="1076"/>
      <c r="AH102" s="1076"/>
      <c r="AI102" s="1077" t="s">
        <v>146</v>
      </c>
      <c r="AJ102" s="1078" t="s">
        <v>76</v>
      </c>
    </row>
    <row r="103" spans="1:37" ht="24.75" customHeight="1" thickBot="1" x14ac:dyDescent="0.2">
      <c r="A103" s="1035"/>
      <c r="B103" s="1079" t="s">
        <v>148</v>
      </c>
      <c r="C103" s="1080"/>
      <c r="D103" s="1080"/>
      <c r="E103" s="1080"/>
      <c r="F103" s="1080"/>
      <c r="G103" s="1080"/>
      <c r="H103" s="1080"/>
      <c r="I103" s="1080"/>
      <c r="J103" s="1080"/>
      <c r="K103" s="1080"/>
      <c r="L103" s="1080"/>
      <c r="M103" s="1080"/>
      <c r="N103" s="1080"/>
      <c r="O103" s="1080"/>
      <c r="P103" s="1080"/>
      <c r="Q103" s="1080"/>
      <c r="R103" s="1080"/>
      <c r="S103" s="1081"/>
      <c r="T103" s="1082"/>
      <c r="U103" s="1082"/>
      <c r="V103" s="1082"/>
      <c r="W103" s="1082"/>
      <c r="X103" s="1082"/>
      <c r="Y103" s="1083"/>
      <c r="Z103" s="1084"/>
      <c r="AA103" s="1084"/>
      <c r="AB103" s="1084"/>
      <c r="AC103" s="1085"/>
      <c r="AD103" s="1086" t="s">
        <v>36</v>
      </c>
      <c r="AE103" s="1087"/>
      <c r="AF103" s="1088"/>
      <c r="AG103" s="1088"/>
      <c r="AH103" s="1088"/>
      <c r="AI103" s="1089"/>
      <c r="AJ103" s="1090" t="s">
        <v>36</v>
      </c>
    </row>
    <row r="104" spans="1:37" ht="30.75" customHeight="1" thickBot="1" x14ac:dyDescent="0.2">
      <c r="A104" s="1035"/>
      <c r="B104" s="1091" t="s">
        <v>149</v>
      </c>
      <c r="C104" s="1092"/>
      <c r="D104" s="1092"/>
      <c r="E104" s="1092"/>
      <c r="F104" s="1092"/>
      <c r="G104" s="1092"/>
      <c r="H104" s="1092"/>
      <c r="I104" s="1092"/>
      <c r="J104" s="1092"/>
      <c r="K104" s="1092"/>
      <c r="L104" s="1092"/>
      <c r="M104" s="1092"/>
      <c r="N104" s="1092"/>
      <c r="O104" s="1092"/>
      <c r="P104" s="1092"/>
      <c r="Q104" s="1092"/>
      <c r="R104" s="1092"/>
      <c r="S104" s="1080"/>
      <c r="T104" s="1080"/>
      <c r="U104" s="1080"/>
      <c r="V104" s="1080"/>
      <c r="W104" s="1080"/>
      <c r="X104" s="1080"/>
      <c r="Y104" s="1093">
        <v>0</v>
      </c>
      <c r="Z104" s="1094"/>
      <c r="AA104" s="1094"/>
      <c r="AB104" s="1094"/>
      <c r="AC104" s="1094"/>
      <c r="AD104" s="1095" t="s">
        <v>36</v>
      </c>
      <c r="AE104" s="1096" t="s">
        <v>55</v>
      </c>
      <c r="AF104" s="1097" t="str">
        <f>IF(M19="○", IF(Y104,IF(Y104&lt;=4400000,"○","☓"),""),"")</f>
        <v/>
      </c>
      <c r="AG104" s="1098" t="s">
        <v>150</v>
      </c>
      <c r="AH104" s="742"/>
      <c r="AI104" s="742"/>
      <c r="AJ104" s="742"/>
      <c r="AK104" s="742"/>
    </row>
    <row r="105" spans="1:37" s="742" customFormat="1" ht="28.5" customHeight="1" x14ac:dyDescent="0.15">
      <c r="A105" s="1099"/>
      <c r="B105" s="1100" t="s">
        <v>151</v>
      </c>
      <c r="C105" s="1101"/>
      <c r="D105" s="1101"/>
      <c r="E105" s="1101"/>
      <c r="F105" s="1101"/>
      <c r="G105" s="1101"/>
      <c r="H105" s="1101"/>
      <c r="I105" s="1101"/>
      <c r="J105" s="1101"/>
      <c r="K105" s="1101"/>
      <c r="L105" s="1101"/>
      <c r="M105" s="1101"/>
      <c r="N105" s="1101"/>
      <c r="O105" s="1101"/>
      <c r="P105" s="1101"/>
      <c r="Q105" s="1101"/>
      <c r="R105" s="1101"/>
      <c r="S105" s="1101"/>
      <c r="T105" s="1101"/>
      <c r="U105" s="1101"/>
      <c r="V105" s="1101"/>
      <c r="W105" s="1101"/>
      <c r="X105" s="1101"/>
      <c r="Y105" s="1093">
        <v>0</v>
      </c>
      <c r="Z105" s="1094"/>
      <c r="AA105" s="1094"/>
      <c r="AB105" s="1094"/>
      <c r="AC105" s="1094"/>
      <c r="AD105" s="885" t="s">
        <v>152</v>
      </c>
      <c r="AE105" s="1102" t="s">
        <v>55</v>
      </c>
      <c r="AF105" s="1103" t="e">
        <f>IF(M19="○",IF(OR(Y105&gt;=Y106,OR(C108,C109,C110,C111)=TRUE),"○","☓"),"")</f>
        <v>#VALUE!</v>
      </c>
      <c r="AG105" s="1104" t="s">
        <v>153</v>
      </c>
      <c r="AJ105" s="1105"/>
      <c r="AK105" s="726"/>
    </row>
    <row r="106" spans="1:37" s="742" customFormat="1" ht="28.5" customHeight="1" thickBot="1" x14ac:dyDescent="0.2">
      <c r="A106" s="1099"/>
      <c r="B106" s="1106" t="s">
        <v>154</v>
      </c>
      <c r="C106" s="1107"/>
      <c r="D106" s="1107"/>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528" t="e">
        <f>COUNTIFS('[4]別紙様式2-3 個表_特定'!P11:P110,"&lt;&gt;訪問型サービス（総合事業）",'[4]別紙様式2-3 個表_特定'!P11:P110,"&lt;&gt;通所型サービス（総合事業）",'[4]別紙様式2-3 個表_特定'!P11:P110,"&lt;&gt;（介護予防）短期入所生活介護",'[4]別紙様式2-3 個表_特定'!P11:P110,"&lt;&gt;（介護予防）短期入所療養介護（老健）",'[4]別紙様式2-3 個表_特定'!P11:P110,"&lt;&gt;（介護予防）短期入所療養介護 （病院等（老健以外）)",'[4]別紙様式2-3 個表_特定'!P11:P110,"&lt;&gt;（介護予防）短期入所療養介護（医療院）",'[4]別紙様式2-3 個表_特定'!T11:T110,"*")</f>
        <v>#VALUE!</v>
      </c>
      <c r="Z106" s="529"/>
      <c r="AA106" s="529"/>
      <c r="AB106" s="529"/>
      <c r="AC106" s="529"/>
      <c r="AD106" s="1108" t="s">
        <v>155</v>
      </c>
      <c r="AE106" s="1102" t="s">
        <v>55</v>
      </c>
      <c r="AF106" s="1109"/>
      <c r="AG106" s="1104"/>
      <c r="AI106" s="1102"/>
      <c r="AJ106" s="1105"/>
      <c r="AK106" s="726"/>
    </row>
    <row r="107" spans="1:37" s="742" customFormat="1" ht="18" customHeight="1" x14ac:dyDescent="0.15">
      <c r="A107" s="1110"/>
      <c r="B107" s="1111" t="s">
        <v>156</v>
      </c>
      <c r="C107" s="1112"/>
      <c r="D107" s="1113"/>
      <c r="E107" s="1114"/>
      <c r="F107" s="1114"/>
      <c r="G107" s="1114"/>
      <c r="H107" s="1114"/>
      <c r="I107" s="1114"/>
      <c r="J107" s="1114"/>
      <c r="K107" s="1114"/>
      <c r="L107" s="1114"/>
      <c r="M107" s="1114"/>
      <c r="N107" s="1114"/>
      <c r="O107" s="1114"/>
      <c r="P107" s="1114"/>
      <c r="Q107" s="1114"/>
      <c r="R107" s="1114"/>
      <c r="S107" s="1114"/>
      <c r="T107" s="1114"/>
      <c r="U107" s="1114"/>
      <c r="V107" s="1114"/>
      <c r="W107" s="1114"/>
      <c r="X107" s="1114"/>
      <c r="Y107" s="1016"/>
      <c r="Z107" s="1016"/>
      <c r="AA107" s="1016"/>
      <c r="AB107" s="1016"/>
      <c r="AC107" s="1016"/>
      <c r="AD107" s="1016"/>
      <c r="AE107" s="1114"/>
      <c r="AF107" s="1114"/>
      <c r="AG107" s="1114"/>
      <c r="AH107" s="1114"/>
      <c r="AI107" s="1114"/>
      <c r="AJ107" s="1115"/>
    </row>
    <row r="108" spans="1:37" s="742" customFormat="1" ht="16.5" customHeight="1" x14ac:dyDescent="0.15">
      <c r="A108" s="1110"/>
      <c r="B108" s="886"/>
      <c r="C108" s="1116" t="b">
        <v>1</v>
      </c>
      <c r="D108" s="841" t="s">
        <v>157</v>
      </c>
      <c r="E108" s="797"/>
      <c r="F108" s="797"/>
      <c r="G108" s="797"/>
      <c r="H108" s="797"/>
      <c r="I108" s="797"/>
      <c r="J108" s="797"/>
      <c r="K108" s="797"/>
      <c r="L108" s="797"/>
      <c r="M108" s="797"/>
      <c r="N108" s="797"/>
      <c r="O108" s="797"/>
      <c r="P108" s="797"/>
      <c r="Q108" s="797"/>
      <c r="R108" s="797"/>
      <c r="S108" s="797"/>
      <c r="T108" s="797"/>
      <c r="U108" s="797"/>
      <c r="V108" s="797"/>
      <c r="W108" s="797"/>
      <c r="X108" s="797"/>
      <c r="Y108" s="797"/>
      <c r="Z108" s="797"/>
      <c r="AA108" s="797"/>
      <c r="AB108" s="797"/>
      <c r="AC108" s="797"/>
      <c r="AD108" s="797"/>
      <c r="AE108" s="797"/>
      <c r="AF108" s="797"/>
      <c r="AG108" s="797"/>
      <c r="AH108" s="797"/>
      <c r="AI108" s="815"/>
      <c r="AJ108" s="1117"/>
    </row>
    <row r="109" spans="1:37" s="742" customFormat="1" ht="16.5" customHeight="1" x14ac:dyDescent="0.15">
      <c r="A109" s="1110"/>
      <c r="B109" s="886"/>
      <c r="C109" s="1118" t="b">
        <v>0</v>
      </c>
      <c r="D109" s="841" t="s">
        <v>158</v>
      </c>
      <c r="E109" s="1119"/>
      <c r="F109" s="1119"/>
      <c r="G109" s="1119"/>
      <c r="H109" s="1119"/>
      <c r="I109" s="1119"/>
      <c r="J109" s="1119"/>
      <c r="K109" s="1119"/>
      <c r="L109" s="1119"/>
      <c r="M109" s="1119"/>
      <c r="N109" s="1119"/>
      <c r="O109" s="1119"/>
      <c r="P109" s="1119"/>
      <c r="Q109" s="1119"/>
      <c r="R109" s="1119"/>
      <c r="S109" s="1119"/>
      <c r="T109" s="797"/>
      <c r="U109" s="797"/>
      <c r="V109" s="797"/>
      <c r="W109" s="797"/>
      <c r="X109" s="797"/>
      <c r="Y109" s="797"/>
      <c r="Z109" s="797"/>
      <c r="AA109" s="797"/>
      <c r="AB109" s="797"/>
      <c r="AC109" s="797"/>
      <c r="AD109" s="797"/>
      <c r="AE109" s="797"/>
      <c r="AF109" s="797"/>
      <c r="AG109" s="797"/>
      <c r="AH109" s="797"/>
      <c r="AI109" s="815"/>
      <c r="AJ109" s="1117"/>
    </row>
    <row r="110" spans="1:37" s="742" customFormat="1" ht="25.5" customHeight="1" x14ac:dyDescent="0.15">
      <c r="A110" s="1110"/>
      <c r="B110" s="886"/>
      <c r="C110" s="1118" t="b">
        <v>0</v>
      </c>
      <c r="D110" s="1120" t="s">
        <v>159</v>
      </c>
      <c r="E110" s="1120"/>
      <c r="F110" s="1120"/>
      <c r="G110" s="1120"/>
      <c r="H110" s="1120"/>
      <c r="I110" s="1120"/>
      <c r="J110" s="1120"/>
      <c r="K110" s="1120"/>
      <c r="L110" s="1120"/>
      <c r="M110" s="1120"/>
      <c r="N110" s="1120"/>
      <c r="O110" s="1120"/>
      <c r="P110" s="1120"/>
      <c r="Q110" s="1120"/>
      <c r="R110" s="1120"/>
      <c r="S110" s="1120"/>
      <c r="T110" s="1120"/>
      <c r="U110" s="1120"/>
      <c r="V110" s="1120"/>
      <c r="W110" s="1120"/>
      <c r="X110" s="1120"/>
      <c r="Y110" s="1120"/>
      <c r="Z110" s="1120"/>
      <c r="AA110" s="1120"/>
      <c r="AB110" s="1120"/>
      <c r="AC110" s="1120"/>
      <c r="AD110" s="1120"/>
      <c r="AE110" s="1120"/>
      <c r="AF110" s="1120"/>
      <c r="AG110" s="1120"/>
      <c r="AH110" s="1120"/>
      <c r="AI110" s="1120"/>
      <c r="AJ110" s="1117"/>
      <c r="AK110" s="1121"/>
    </row>
    <row r="111" spans="1:37" s="742" customFormat="1" ht="18" customHeight="1" thickBot="1" x14ac:dyDescent="0.2">
      <c r="A111" s="1122"/>
      <c r="B111" s="1123"/>
      <c r="C111" s="1124" t="b">
        <v>0</v>
      </c>
      <c r="D111" s="1125" t="s">
        <v>160</v>
      </c>
      <c r="E111" s="1126"/>
      <c r="F111" s="1127"/>
      <c r="G111" s="1127"/>
      <c r="H111" s="1127"/>
      <c r="I111" s="1127"/>
      <c r="J111" s="1127"/>
      <c r="K111" s="1127"/>
      <c r="L111" s="1127"/>
      <c r="M111" s="1127"/>
      <c r="N111" s="1127"/>
      <c r="O111" s="1127"/>
      <c r="P111" s="1127"/>
      <c r="Q111" s="1127"/>
      <c r="R111" s="1127"/>
      <c r="S111" s="1127"/>
      <c r="T111" s="1127"/>
      <c r="U111" s="1127"/>
      <c r="V111" s="1127"/>
      <c r="W111" s="1127"/>
      <c r="X111" s="1127"/>
      <c r="Y111" s="1127"/>
      <c r="Z111" s="1127"/>
      <c r="AA111" s="1127"/>
      <c r="AB111" s="1127"/>
      <c r="AC111" s="1127"/>
      <c r="AD111" s="1127"/>
      <c r="AE111" s="1127"/>
      <c r="AF111" s="1127"/>
      <c r="AG111" s="1127"/>
      <c r="AH111" s="1127"/>
      <c r="AI111" s="1127"/>
      <c r="AJ111" s="1090" t="s">
        <v>82</v>
      </c>
    </row>
    <row r="112" spans="1:37" ht="33" customHeight="1" x14ac:dyDescent="0.15">
      <c r="A112" s="1018" t="s">
        <v>161</v>
      </c>
      <c r="B112" s="1018"/>
      <c r="C112" s="1018"/>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8"/>
      <c r="AA112" s="1018"/>
      <c r="AB112" s="1018"/>
      <c r="AC112" s="1018"/>
      <c r="AD112" s="1018"/>
      <c r="AE112" s="1018"/>
      <c r="AF112" s="1018"/>
      <c r="AG112" s="1018"/>
      <c r="AH112" s="1018"/>
      <c r="AI112" s="1018"/>
      <c r="AJ112" s="1018"/>
    </row>
    <row r="113" spans="1:37" ht="7.5" customHeight="1" x14ac:dyDescent="0.15">
      <c r="A113" s="839"/>
      <c r="B113" s="840"/>
      <c r="C113" s="840"/>
      <c r="D113" s="840"/>
      <c r="E113" s="840"/>
      <c r="F113" s="840"/>
      <c r="G113" s="840"/>
      <c r="H113" s="840"/>
      <c r="I113" s="840"/>
      <c r="J113" s="840"/>
      <c r="K113" s="840"/>
      <c r="L113" s="840"/>
      <c r="M113" s="840"/>
      <c r="N113" s="840"/>
      <c r="O113" s="840"/>
      <c r="P113" s="840"/>
      <c r="Q113" s="840"/>
      <c r="R113" s="840"/>
      <c r="S113" s="840"/>
      <c r="T113" s="840"/>
      <c r="U113" s="840"/>
      <c r="V113" s="840"/>
      <c r="W113" s="840"/>
      <c r="X113" s="840"/>
      <c r="Y113" s="840"/>
      <c r="Z113" s="840"/>
      <c r="AA113" s="840"/>
      <c r="AB113" s="840"/>
      <c r="AC113" s="840"/>
      <c r="AD113" s="840"/>
      <c r="AE113" s="840"/>
      <c r="AF113" s="840"/>
      <c r="AG113" s="840"/>
      <c r="AH113" s="840"/>
      <c r="AI113" s="840"/>
      <c r="AJ113" s="840"/>
    </row>
    <row r="114" spans="1:37" ht="19.5" customHeight="1" thickBot="1" x14ac:dyDescent="0.2">
      <c r="A114" s="798" t="s">
        <v>162</v>
      </c>
      <c r="B114" s="797"/>
      <c r="C114" s="797"/>
      <c r="D114" s="797"/>
      <c r="E114" s="815"/>
      <c r="F114" s="815"/>
      <c r="G114" s="815"/>
      <c r="H114" s="815"/>
      <c r="I114" s="815"/>
      <c r="J114" s="815"/>
      <c r="K114" s="815"/>
      <c r="L114" s="815"/>
      <c r="M114" s="815"/>
      <c r="N114" s="815"/>
      <c r="O114" s="815"/>
      <c r="P114" s="815"/>
      <c r="Q114" s="815"/>
      <c r="R114" s="815"/>
      <c r="S114" s="815"/>
      <c r="T114" s="815"/>
      <c r="U114" s="815"/>
      <c r="V114" s="815"/>
      <c r="W114" s="815"/>
      <c r="X114" s="815"/>
      <c r="Y114" s="815"/>
      <c r="Z114" s="815"/>
      <c r="AA114" s="815"/>
      <c r="AB114" s="815"/>
      <c r="AC114" s="815"/>
      <c r="AD114" s="815"/>
      <c r="AE114" s="815"/>
      <c r="AF114" s="815"/>
      <c r="AG114" s="815"/>
      <c r="AH114" s="815"/>
      <c r="AI114" s="815"/>
      <c r="AK114" s="742"/>
    </row>
    <row r="115" spans="1:37" s="742" customFormat="1" ht="22.5" customHeight="1" thickBot="1" x14ac:dyDescent="0.2">
      <c r="A115" s="1128" t="s">
        <v>163</v>
      </c>
      <c r="B115" s="1129"/>
      <c r="C115" s="1129"/>
      <c r="D115" s="1129"/>
      <c r="E115" s="858"/>
      <c r="F115" s="863" t="s">
        <v>62</v>
      </c>
      <c r="G115" s="859"/>
      <c r="H115" s="1130">
        <v>5</v>
      </c>
      <c r="I115" s="1130"/>
      <c r="J115" s="859" t="s">
        <v>63</v>
      </c>
      <c r="K115" s="1130">
        <v>4</v>
      </c>
      <c r="L115" s="1130"/>
      <c r="M115" s="859" t="s">
        <v>64</v>
      </c>
      <c r="N115" s="861" t="s">
        <v>65</v>
      </c>
      <c r="O115" s="861"/>
      <c r="P115" s="859" t="s">
        <v>62</v>
      </c>
      <c r="Q115" s="859"/>
      <c r="R115" s="1130">
        <v>6</v>
      </c>
      <c r="S115" s="1130"/>
      <c r="T115" s="859" t="s">
        <v>63</v>
      </c>
      <c r="U115" s="1130">
        <v>3</v>
      </c>
      <c r="V115" s="1130"/>
      <c r="W115" s="859" t="s">
        <v>64</v>
      </c>
      <c r="X115" s="859" t="s">
        <v>66</v>
      </c>
      <c r="Y115" s="859">
        <f>IF(H115&gt;=1,(R115*12+U115)-(H115*12+K115)+1,"")</f>
        <v>12</v>
      </c>
      <c r="Z115" s="862" t="s">
        <v>67</v>
      </c>
      <c r="AA115" s="862"/>
      <c r="AB115" s="863" t="s">
        <v>68</v>
      </c>
      <c r="AJ115" s="857" t="str">
        <f>IF(M19="○", IF(AND(AND(H115&lt;&gt;"",K115&lt;&gt;"",R115&lt;&gt;"",U115&lt;&gt;""), E116&lt;&gt;"",OR(E118=TRUE,I118=TRUE,O118=TRUE,V118=TRUE,AND(Z118=TRUE,AD118&lt;&gt;"")),OR(E120=TRUE,L120=TRUE,AND(S120=TRUE,X120&lt;&gt;"")),AND(E122&lt;&gt;"",N124&lt;&gt;"",Q124&lt;&gt;""),OR(U124=TRUE,Y124=TRUE)),"○","×"), "")</f>
        <v>○</v>
      </c>
      <c r="AK115" s="1131"/>
    </row>
    <row r="116" spans="1:37" ht="45" customHeight="1" thickBot="1" x14ac:dyDescent="0.2">
      <c r="A116" s="1132" t="s">
        <v>164</v>
      </c>
      <c r="B116" s="1133"/>
      <c r="C116" s="1133"/>
      <c r="D116" s="1133"/>
      <c r="E116" s="1134" t="s">
        <v>165</v>
      </c>
      <c r="F116" s="1135"/>
      <c r="G116" s="1135"/>
      <c r="H116" s="1135"/>
      <c r="I116" s="1135"/>
      <c r="J116" s="1135"/>
      <c r="K116" s="1135"/>
      <c r="L116" s="1135"/>
      <c r="M116" s="1135"/>
      <c r="N116" s="1135"/>
      <c r="O116" s="1135"/>
      <c r="P116" s="1135"/>
      <c r="Q116" s="1135"/>
      <c r="R116" s="1135"/>
      <c r="S116" s="1135"/>
      <c r="T116" s="1135"/>
      <c r="U116" s="1135"/>
      <c r="V116" s="1135"/>
      <c r="W116" s="1135"/>
      <c r="X116" s="1135"/>
      <c r="Y116" s="1135"/>
      <c r="Z116" s="1135"/>
      <c r="AA116" s="1135"/>
      <c r="AB116" s="1135"/>
      <c r="AC116" s="1136"/>
      <c r="AD116" s="1136"/>
      <c r="AE116" s="1136"/>
      <c r="AF116" s="1136"/>
      <c r="AG116" s="1136"/>
      <c r="AH116" s="1136"/>
      <c r="AI116" s="1136"/>
      <c r="AJ116" s="1137"/>
      <c r="AK116" s="742"/>
    </row>
    <row r="117" spans="1:37" ht="18.75" customHeight="1" thickBot="1" x14ac:dyDescent="0.2">
      <c r="A117" s="1138"/>
      <c r="B117" s="1139"/>
      <c r="C117" s="1139"/>
      <c r="D117" s="1139"/>
      <c r="E117" s="1140" t="s">
        <v>166</v>
      </c>
      <c r="F117" s="1141"/>
      <c r="G117" s="1141"/>
      <c r="H117" s="1141"/>
      <c r="I117" s="1141"/>
      <c r="J117" s="1141"/>
      <c r="K117" s="1141"/>
      <c r="L117" s="1141"/>
      <c r="M117" s="1141"/>
      <c r="N117" s="1141"/>
      <c r="O117" s="1141"/>
      <c r="P117" s="1142"/>
      <c r="Q117" s="1143" t="s">
        <v>167</v>
      </c>
      <c r="R117" s="1144"/>
      <c r="S117" s="1144"/>
      <c r="T117" s="1144"/>
      <c r="U117" s="1144"/>
      <c r="V117" s="1144"/>
      <c r="W117" s="1144"/>
      <c r="X117" s="1144"/>
      <c r="Y117" s="1145"/>
      <c r="Z117" s="1145"/>
      <c r="AA117" s="1145"/>
      <c r="AB117" s="1145"/>
      <c r="AC117" s="1145"/>
      <c r="AD117" s="1145"/>
      <c r="AE117" s="1145"/>
      <c r="AF117" s="1145"/>
      <c r="AG117" s="1145"/>
      <c r="AH117" s="1145"/>
      <c r="AI117" s="1146"/>
      <c r="AJ117" s="857" t="str">
        <f>IF(S97=FALSE, IF(Q117&lt;&gt;"","○","×"),"")</f>
        <v>○</v>
      </c>
      <c r="AK117" s="742"/>
    </row>
    <row r="118" spans="1:37" ht="29.25" customHeight="1" x14ac:dyDescent="0.15">
      <c r="A118" s="1128" t="s">
        <v>69</v>
      </c>
      <c r="B118" s="1129"/>
      <c r="C118" s="1129"/>
      <c r="D118" s="1129"/>
      <c r="E118" s="1147"/>
      <c r="F118" s="804" t="s">
        <v>70</v>
      </c>
      <c r="G118" s="804"/>
      <c r="H118" s="804"/>
      <c r="I118" s="1148" t="b">
        <v>0</v>
      </c>
      <c r="J118" s="804" t="s">
        <v>71</v>
      </c>
      <c r="K118" s="804"/>
      <c r="L118" s="804"/>
      <c r="M118" s="804"/>
      <c r="N118" s="804"/>
      <c r="O118" s="1149" t="b">
        <v>1</v>
      </c>
      <c r="P118" s="1150" t="s">
        <v>72</v>
      </c>
      <c r="Q118" s="1150"/>
      <c r="R118" s="1150"/>
      <c r="S118" s="1150"/>
      <c r="T118" s="1150"/>
      <c r="U118" s="1150"/>
      <c r="V118" s="1149" t="b">
        <v>0</v>
      </c>
      <c r="W118" s="804" t="s">
        <v>73</v>
      </c>
      <c r="X118" s="804"/>
      <c r="Y118" s="850"/>
      <c r="Z118" s="1151" t="b">
        <v>0</v>
      </c>
      <c r="AA118" s="1150" t="s">
        <v>74</v>
      </c>
      <c r="AB118" s="1150"/>
      <c r="AC118" s="1152" t="s">
        <v>81</v>
      </c>
      <c r="AD118" s="872"/>
      <c r="AE118" s="872"/>
      <c r="AF118" s="872"/>
      <c r="AG118" s="872"/>
      <c r="AH118" s="872"/>
      <c r="AI118" s="754" t="s">
        <v>82</v>
      </c>
      <c r="AJ118" s="1153"/>
      <c r="AK118" s="742"/>
    </row>
    <row r="119" spans="1:37" ht="19.5" customHeight="1" x14ac:dyDescent="0.15">
      <c r="A119" s="1132" t="s">
        <v>77</v>
      </c>
      <c r="B119" s="1133"/>
      <c r="C119" s="1133"/>
      <c r="D119" s="1133"/>
      <c r="E119" s="886" t="s">
        <v>168</v>
      </c>
      <c r="F119" s="841"/>
      <c r="G119" s="797"/>
      <c r="H119" s="797"/>
      <c r="I119" s="797"/>
      <c r="J119" s="797"/>
      <c r="K119" s="797"/>
      <c r="L119" s="797"/>
      <c r="M119" s="797"/>
      <c r="N119" s="797"/>
      <c r="O119" s="841"/>
      <c r="P119" s="797"/>
      <c r="Q119" s="797"/>
      <c r="R119" s="797"/>
      <c r="S119" s="797"/>
      <c r="T119" s="797"/>
      <c r="U119" s="797"/>
      <c r="V119" s="841"/>
      <c r="W119" s="797"/>
      <c r="X119" s="797"/>
      <c r="Y119" s="797"/>
      <c r="Z119" s="797"/>
      <c r="AA119" s="797"/>
      <c r="AB119" s="797"/>
      <c r="AC119" s="797"/>
      <c r="AD119" s="797"/>
      <c r="AE119" s="797"/>
      <c r="AF119" s="797"/>
      <c r="AG119" s="797"/>
      <c r="AH119" s="797"/>
      <c r="AI119" s="797"/>
      <c r="AJ119" s="1154"/>
      <c r="AK119" s="742"/>
    </row>
    <row r="120" spans="1:37" ht="18.75" customHeight="1" x14ac:dyDescent="0.15">
      <c r="A120" s="1029"/>
      <c r="B120" s="1030"/>
      <c r="C120" s="1030"/>
      <c r="D120" s="1030"/>
      <c r="E120" s="1155"/>
      <c r="F120" s="846" t="s">
        <v>79</v>
      </c>
      <c r="G120" s="797"/>
      <c r="H120" s="797"/>
      <c r="I120" s="797"/>
      <c r="J120" s="797"/>
      <c r="L120" s="1156" t="b">
        <v>1</v>
      </c>
      <c r="M120" s="846" t="s">
        <v>169</v>
      </c>
      <c r="N120" s="797"/>
      <c r="O120" s="797"/>
      <c r="P120" s="841"/>
      <c r="Q120" s="841"/>
      <c r="R120" s="846"/>
      <c r="S120" s="1157" t="b">
        <v>0</v>
      </c>
      <c r="T120" s="846" t="s">
        <v>74</v>
      </c>
      <c r="U120" s="841"/>
      <c r="W120" s="841" t="s">
        <v>81</v>
      </c>
      <c r="X120" s="1158"/>
      <c r="Y120" s="1158"/>
      <c r="Z120" s="1158"/>
      <c r="AA120" s="1158"/>
      <c r="AB120" s="1158"/>
      <c r="AC120" s="1158"/>
      <c r="AD120" s="1158"/>
      <c r="AE120" s="1158"/>
      <c r="AF120" s="1158"/>
      <c r="AG120" s="1158"/>
      <c r="AH120" s="1158"/>
      <c r="AI120" s="1158"/>
      <c r="AJ120" s="1159" t="s">
        <v>82</v>
      </c>
      <c r="AK120" s="742"/>
    </row>
    <row r="121" spans="1:37" ht="24.75" customHeight="1" x14ac:dyDescent="0.15">
      <c r="A121" s="1029"/>
      <c r="B121" s="1030"/>
      <c r="C121" s="1030"/>
      <c r="D121" s="1030"/>
      <c r="E121" s="1160" t="s">
        <v>170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742"/>
    </row>
    <row r="122" spans="1:37" ht="57.75" customHeight="1" thickBot="1" x14ac:dyDescent="0.2">
      <c r="A122" s="1029"/>
      <c r="B122" s="1030"/>
      <c r="C122" s="1030"/>
      <c r="D122" s="1030"/>
      <c r="E122" s="1163" t="s">
        <v>171</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742"/>
    </row>
    <row r="123" spans="1:37" s="742" customFormat="1" ht="18.75" customHeight="1" thickBot="1" x14ac:dyDescent="0.2">
      <c r="A123" s="1029"/>
      <c r="B123" s="1030"/>
      <c r="C123" s="1030"/>
      <c r="D123" s="1030"/>
      <c r="E123" s="891" t="s">
        <v>172</v>
      </c>
      <c r="F123" s="797"/>
      <c r="G123" s="797"/>
      <c r="H123" s="797"/>
      <c r="I123" s="797"/>
      <c r="J123" s="797"/>
      <c r="K123" s="797"/>
      <c r="L123" s="797"/>
      <c r="M123" s="797"/>
      <c r="N123" s="797"/>
      <c r="O123" s="797"/>
      <c r="P123" s="797"/>
      <c r="Q123" s="797"/>
      <c r="R123" s="797"/>
      <c r="S123" s="797"/>
      <c r="T123" s="797"/>
      <c r="U123" s="797"/>
      <c r="V123" s="797"/>
      <c r="W123" s="797"/>
      <c r="X123" s="797"/>
      <c r="Y123" s="797"/>
      <c r="Z123" s="797"/>
      <c r="AA123" s="797"/>
      <c r="AB123" s="797"/>
      <c r="AC123" s="797"/>
      <c r="AD123" s="797"/>
      <c r="AE123" s="797"/>
      <c r="AF123" s="797"/>
      <c r="AG123" s="797"/>
      <c r="AH123" s="797"/>
      <c r="AI123" s="797"/>
      <c r="AJ123" s="892"/>
      <c r="AK123" s="726"/>
    </row>
    <row r="124" spans="1:37" ht="18.75" customHeight="1" thickBot="1" x14ac:dyDescent="0.2">
      <c r="A124" s="1138"/>
      <c r="B124" s="1139"/>
      <c r="C124" s="1139"/>
      <c r="D124" s="1139"/>
      <c r="E124" s="895" t="s">
        <v>86</v>
      </c>
      <c r="F124" s="896"/>
      <c r="G124" s="896"/>
      <c r="H124" s="896"/>
      <c r="I124" s="896"/>
      <c r="J124" s="896"/>
      <c r="K124" s="1166"/>
      <c r="L124" s="897" t="s">
        <v>173</v>
      </c>
      <c r="M124" s="898"/>
      <c r="N124" s="898">
        <v>1</v>
      </c>
      <c r="O124" s="898"/>
      <c r="P124" s="899" t="s">
        <v>88</v>
      </c>
      <c r="Q124" s="898">
        <v>10</v>
      </c>
      <c r="R124" s="898"/>
      <c r="S124" s="899" t="s">
        <v>89</v>
      </c>
      <c r="T124" s="899" t="s">
        <v>81</v>
      </c>
      <c r="U124" s="1167" t="b">
        <v>1</v>
      </c>
      <c r="V124" s="901" t="s">
        <v>90</v>
      </c>
      <c r="W124" s="899"/>
      <c r="X124" s="899"/>
      <c r="Y124" s="1167" t="b">
        <v>0</v>
      </c>
      <c r="Z124" s="901" t="s">
        <v>91</v>
      </c>
      <c r="AA124" s="899"/>
      <c r="AB124" s="899" t="s">
        <v>82</v>
      </c>
      <c r="AC124" s="902"/>
      <c r="AD124" s="902"/>
      <c r="AE124" s="902"/>
      <c r="AF124" s="902"/>
      <c r="AG124" s="902"/>
      <c r="AH124" s="902"/>
      <c r="AI124" s="902"/>
      <c r="AJ124" s="903"/>
      <c r="AK124" s="742"/>
    </row>
    <row r="125" spans="1:37" s="1168" customFormat="1" ht="21" customHeight="1" thickBot="1" x14ac:dyDescent="0.2">
      <c r="A125" s="798" t="s">
        <v>174</v>
      </c>
      <c r="B125" s="732"/>
      <c r="C125" s="732"/>
      <c r="D125" s="732"/>
      <c r="E125" s="732"/>
      <c r="F125" s="732"/>
      <c r="G125" s="732"/>
      <c r="H125" s="732"/>
      <c r="I125" s="732"/>
      <c r="J125" s="732"/>
      <c r="K125" s="732"/>
      <c r="L125" s="732"/>
      <c r="M125" s="732"/>
      <c r="N125" s="732"/>
      <c r="O125" s="732"/>
      <c r="P125" s="732"/>
      <c r="Q125" s="732"/>
      <c r="R125" s="732"/>
      <c r="S125" s="732"/>
      <c r="T125" s="732"/>
      <c r="U125" s="732"/>
      <c r="V125" s="732"/>
      <c r="W125" s="732"/>
      <c r="X125" s="732"/>
      <c r="Y125" s="732"/>
      <c r="Z125" s="732"/>
      <c r="AA125" s="732"/>
      <c r="AB125" s="732"/>
      <c r="AC125" s="732"/>
      <c r="AD125" s="732"/>
      <c r="AE125" s="732"/>
      <c r="AF125" s="732"/>
      <c r="AG125" s="732"/>
      <c r="AH125" s="732"/>
      <c r="AI125" s="732"/>
      <c r="AJ125" s="732"/>
      <c r="AK125" s="909"/>
    </row>
    <row r="126" spans="1:37" s="1005" customFormat="1" ht="18.75" customHeight="1" thickBot="1" x14ac:dyDescent="0.2">
      <c r="A126" s="1169" t="s">
        <v>175</v>
      </c>
      <c r="B126" s="724"/>
      <c r="C126" s="724"/>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4"/>
      <c r="AA126" s="724"/>
      <c r="AB126" s="724"/>
      <c r="AC126" s="724"/>
      <c r="AD126" s="724"/>
      <c r="AE126" s="724"/>
      <c r="AF126" s="724"/>
      <c r="AG126" s="724"/>
      <c r="AH126" s="724"/>
      <c r="AI126" s="724"/>
      <c r="AJ126" s="857" t="str" cm="1">
        <f t="array" ref="AJ126">IF(M19="○", IF(PRODUCT((E127:E130=FALSE)*1),"×","○"), "")</f>
        <v>○</v>
      </c>
      <c r="AK126" s="726"/>
    </row>
    <row r="127" spans="1:37" s="1005" customFormat="1" ht="18.75" customHeight="1" x14ac:dyDescent="0.15">
      <c r="A127" s="1132" t="s">
        <v>176</v>
      </c>
      <c r="B127" s="1133"/>
      <c r="C127" s="1133"/>
      <c r="D127" s="1170" t="b">
        <v>0</v>
      </c>
      <c r="E127" s="1171" t="b">
        <v>0</v>
      </c>
      <c r="F127" s="1172" t="s">
        <v>177</v>
      </c>
      <c r="G127" s="1172"/>
      <c r="H127" s="1172"/>
      <c r="I127" s="1172"/>
      <c r="J127" s="1172"/>
      <c r="K127" s="1172"/>
      <c r="L127" s="1172"/>
      <c r="M127" s="1172"/>
      <c r="N127" s="1172"/>
      <c r="O127" s="1172"/>
      <c r="P127" s="1172"/>
      <c r="Q127" s="1172"/>
      <c r="R127" s="1172"/>
      <c r="S127" s="1172"/>
      <c r="T127" s="1172"/>
      <c r="U127" s="1172"/>
      <c r="V127" s="1172"/>
      <c r="W127" s="1172"/>
      <c r="X127" s="1172"/>
      <c r="Y127" s="1172"/>
      <c r="Z127" s="1172"/>
      <c r="AA127" s="1172"/>
      <c r="AB127" s="1172"/>
      <c r="AC127" s="1172"/>
      <c r="AD127" s="1172"/>
      <c r="AE127" s="1172"/>
      <c r="AF127" s="1172"/>
      <c r="AG127" s="1172"/>
      <c r="AH127" s="1172"/>
      <c r="AI127" s="1172"/>
      <c r="AJ127" s="1173"/>
      <c r="AK127" s="742"/>
    </row>
    <row r="128" spans="1:37" s="1005" customFormat="1" ht="18.75" customHeight="1" x14ac:dyDescent="0.15">
      <c r="A128" s="1174"/>
      <c r="B128" s="1175"/>
      <c r="C128" s="1175"/>
      <c r="D128" s="1176" t="b">
        <v>0</v>
      </c>
      <c r="E128" s="1177" t="b">
        <v>1</v>
      </c>
      <c r="F128" s="1008" t="s">
        <v>178</v>
      </c>
      <c r="G128" s="1008"/>
      <c r="H128" s="1008"/>
      <c r="I128" s="1008"/>
      <c r="J128" s="1008"/>
      <c r="K128" s="1008"/>
      <c r="L128" s="1008"/>
      <c r="M128" s="1008"/>
      <c r="N128" s="1008"/>
      <c r="O128" s="1008"/>
      <c r="P128" s="1008"/>
      <c r="Q128" s="1008"/>
      <c r="R128" s="1008"/>
      <c r="S128" s="1008"/>
      <c r="T128" s="1008"/>
      <c r="U128" s="1008"/>
      <c r="V128" s="1008"/>
      <c r="W128" s="1008"/>
      <c r="X128" s="1008"/>
      <c r="Y128" s="1008"/>
      <c r="Z128" s="1008"/>
      <c r="AA128" s="1008"/>
      <c r="AB128" s="1008"/>
      <c r="AC128" s="1008"/>
      <c r="AD128" s="1008"/>
      <c r="AE128" s="1008"/>
      <c r="AF128" s="1008"/>
      <c r="AG128" s="1008"/>
      <c r="AH128" s="1008"/>
      <c r="AI128" s="1008"/>
      <c r="AJ128" s="1009"/>
      <c r="AK128" s="726"/>
    </row>
    <row r="129" spans="1:47" s="1005" customFormat="1" ht="18" customHeight="1" x14ac:dyDescent="0.15">
      <c r="A129" s="1178" t="s">
        <v>179</v>
      </c>
      <c r="B129" s="1179"/>
      <c r="C129" s="1179"/>
      <c r="D129" s="1180" t="b">
        <v>0</v>
      </c>
      <c r="E129" s="1177" t="b">
        <v>0</v>
      </c>
      <c r="F129" s="1070" t="s">
        <v>180</v>
      </c>
      <c r="G129" s="1070"/>
      <c r="H129" s="1070"/>
      <c r="I129" s="1070"/>
      <c r="J129" s="1070"/>
      <c r="K129" s="1070"/>
      <c r="L129" s="1070"/>
      <c r="M129" s="1070"/>
      <c r="N129" s="1070"/>
      <c r="O129" s="1070"/>
      <c r="P129" s="1070"/>
      <c r="Q129" s="1070"/>
      <c r="R129" s="1070"/>
      <c r="S129" s="1070"/>
      <c r="T129" s="1070"/>
      <c r="U129" s="1070"/>
      <c r="V129" s="1070"/>
      <c r="W129" s="1070"/>
      <c r="X129" s="1070"/>
      <c r="Y129" s="1070"/>
      <c r="Z129" s="1070"/>
      <c r="AA129" s="1070"/>
      <c r="AB129" s="1070"/>
      <c r="AC129" s="1070"/>
      <c r="AD129" s="1070"/>
      <c r="AE129" s="1070"/>
      <c r="AF129" s="1070"/>
      <c r="AG129" s="1070"/>
      <c r="AH129" s="1070"/>
      <c r="AI129" s="1070"/>
      <c r="AJ129" s="1181"/>
      <c r="AK129" s="726"/>
    </row>
    <row r="130" spans="1:47" s="742" customFormat="1" ht="18" customHeight="1" thickBot="1" x14ac:dyDescent="0.2">
      <c r="A130" s="1138"/>
      <c r="B130" s="1139"/>
      <c r="C130" s="1139"/>
      <c r="D130" s="1182" t="b">
        <v>0</v>
      </c>
      <c r="E130" s="1183" t="b">
        <v>0</v>
      </c>
      <c r="F130" s="1184" t="s">
        <v>181</v>
      </c>
      <c r="G130" s="1185"/>
      <c r="H130" s="1186" t="s">
        <v>81</v>
      </c>
      <c r="I130" s="1187"/>
      <c r="J130" s="1187"/>
      <c r="K130" s="1187"/>
      <c r="L130" s="1187"/>
      <c r="M130" s="1187"/>
      <c r="N130" s="1187"/>
      <c r="O130" s="1187"/>
      <c r="P130" s="1187"/>
      <c r="Q130" s="1187"/>
      <c r="R130" s="1187"/>
      <c r="S130" s="1187"/>
      <c r="T130" s="1187"/>
      <c r="U130" s="1187"/>
      <c r="V130" s="1187"/>
      <c r="W130" s="1187"/>
      <c r="X130" s="1187"/>
      <c r="Y130" s="1188" t="s">
        <v>68</v>
      </c>
      <c r="Z130" s="1186"/>
      <c r="AA130" s="1186"/>
      <c r="AB130" s="1186"/>
      <c r="AC130" s="1186"/>
      <c r="AD130" s="1186"/>
      <c r="AE130" s="1186"/>
      <c r="AF130" s="1186"/>
      <c r="AG130" s="1186"/>
      <c r="AH130" s="1188"/>
      <c r="AI130" s="1188"/>
      <c r="AJ130" s="1189"/>
      <c r="AK130" s="726"/>
    </row>
    <row r="131" spans="1:47" s="742" customFormat="1" ht="18" customHeight="1" x14ac:dyDescent="0.15">
      <c r="A131" s="1190"/>
      <c r="B131" s="1190"/>
      <c r="C131" s="1190"/>
      <c r="D131" s="1190"/>
      <c r="E131" s="1190"/>
      <c r="F131" s="1190"/>
      <c r="G131" s="1190"/>
      <c r="H131" s="1190"/>
      <c r="I131" s="1190"/>
      <c r="J131" s="1190"/>
      <c r="K131" s="1190"/>
      <c r="L131" s="1190"/>
      <c r="M131" s="1190"/>
      <c r="N131" s="1190"/>
      <c r="O131" s="1190"/>
      <c r="P131" s="1190"/>
      <c r="Q131" s="1190"/>
      <c r="R131" s="1190"/>
      <c r="S131" s="1190"/>
      <c r="T131" s="1190"/>
      <c r="U131" s="1190"/>
      <c r="V131" s="1190"/>
      <c r="W131" s="1190"/>
      <c r="X131" s="1190"/>
      <c r="Y131" s="1190"/>
      <c r="Z131" s="1190"/>
      <c r="AA131" s="1190"/>
      <c r="AB131" s="1190"/>
      <c r="AC131" s="1190"/>
      <c r="AD131" s="1190"/>
      <c r="AE131" s="1190"/>
      <c r="AF131" s="1190"/>
      <c r="AG131" s="1190"/>
      <c r="AH131" s="1190"/>
      <c r="AI131" s="1190"/>
      <c r="AJ131" s="1190"/>
      <c r="AK131" s="1190"/>
    </row>
    <row r="132" spans="1:47" ht="23.25" customHeight="1" x14ac:dyDescent="0.15">
      <c r="A132" s="848" t="s">
        <v>182</v>
      </c>
      <c r="B132" s="797"/>
      <c r="C132" s="724"/>
      <c r="D132" s="724"/>
      <c r="E132" s="724"/>
      <c r="F132" s="724"/>
      <c r="G132" s="724"/>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row>
    <row r="133" spans="1:47" ht="18.75" customHeight="1" x14ac:dyDescent="0.15">
      <c r="A133" s="798" t="s">
        <v>183</v>
      </c>
      <c r="C133" s="1017"/>
      <c r="D133" s="1017"/>
      <c r="E133" s="1017"/>
      <c r="F133" s="1017"/>
      <c r="G133" s="1017"/>
      <c r="H133" s="1017"/>
      <c r="I133" s="1017"/>
      <c r="J133" s="1017"/>
      <c r="K133" s="1017"/>
      <c r="L133" s="1017"/>
      <c r="M133" s="1017"/>
      <c r="N133" s="1017"/>
      <c r="O133" s="1017"/>
      <c r="P133" s="1017"/>
      <c r="Q133" s="1017"/>
      <c r="R133" s="1017"/>
      <c r="S133" s="1017"/>
      <c r="T133" s="1017"/>
      <c r="U133" s="1017"/>
      <c r="V133" s="1017"/>
      <c r="W133" s="1017"/>
      <c r="X133" s="1017"/>
      <c r="Y133" s="1017"/>
      <c r="Z133" s="1017"/>
      <c r="AA133" s="1017"/>
      <c r="AB133" s="1017"/>
      <c r="AC133" s="1017"/>
      <c r="AD133" s="1017"/>
      <c r="AE133" s="1017"/>
      <c r="AF133" s="1017"/>
      <c r="AG133" s="1017"/>
      <c r="AH133" s="1017"/>
      <c r="AI133" s="1017"/>
      <c r="AJ133" s="1017"/>
    </row>
    <row r="134" spans="1:47" s="838" customFormat="1" ht="10.5" x14ac:dyDescent="0.15">
      <c r="A134" s="794" t="s">
        <v>20</v>
      </c>
      <c r="B134" s="838" t="s">
        <v>184</v>
      </c>
      <c r="AL134" s="1191"/>
      <c r="AM134" s="1191"/>
      <c r="AN134" s="1191"/>
      <c r="AO134" s="1191"/>
      <c r="AP134" s="1191"/>
      <c r="AQ134" s="1191"/>
      <c r="AR134" s="1191"/>
      <c r="AS134" s="1191"/>
      <c r="AT134" s="1191"/>
      <c r="AU134" s="1191"/>
    </row>
    <row r="135" spans="1:47" s="838" customFormat="1" ht="22.5" customHeight="1" x14ac:dyDescent="0.15">
      <c r="A135" s="795" t="s">
        <v>185</v>
      </c>
      <c r="B135" s="1018" t="s">
        <v>186</v>
      </c>
      <c r="C135" s="1018"/>
      <c r="D135" s="1018"/>
      <c r="E135" s="1018"/>
      <c r="F135" s="1018"/>
      <c r="G135" s="1018"/>
      <c r="H135" s="1018"/>
      <c r="I135" s="1018"/>
      <c r="J135" s="1018"/>
      <c r="K135" s="1018"/>
      <c r="L135" s="1018"/>
      <c r="M135" s="1018"/>
      <c r="N135" s="1018"/>
      <c r="O135" s="1018"/>
      <c r="P135" s="1018"/>
      <c r="Q135" s="1018"/>
      <c r="R135" s="1018"/>
      <c r="S135" s="1018"/>
      <c r="T135" s="1018"/>
      <c r="U135" s="1018"/>
      <c r="V135" s="1018"/>
      <c r="W135" s="1018"/>
      <c r="X135" s="1018"/>
      <c r="Y135" s="1018"/>
      <c r="Z135" s="1018"/>
      <c r="AA135" s="1018"/>
      <c r="AB135" s="1018"/>
      <c r="AC135" s="1018"/>
      <c r="AD135" s="1018"/>
      <c r="AE135" s="1018"/>
      <c r="AF135" s="1018"/>
      <c r="AG135" s="1018"/>
      <c r="AH135" s="1018"/>
      <c r="AI135" s="1018"/>
      <c r="AJ135" s="1018"/>
      <c r="AL135" s="1192"/>
      <c r="AM135" s="1192"/>
      <c r="AN135" s="1192"/>
      <c r="AO135" s="1192"/>
      <c r="AP135" s="1192"/>
      <c r="AQ135" s="1192"/>
      <c r="AR135" s="1192"/>
      <c r="AS135" s="1192"/>
      <c r="AT135" s="1192"/>
      <c r="AU135" s="1192"/>
    </row>
    <row r="136" spans="1:47" s="838" customFormat="1" ht="5.25" customHeight="1" x14ac:dyDescent="0.15">
      <c r="A136" s="795"/>
      <c r="B136" s="1021"/>
      <c r="C136" s="1021"/>
      <c r="D136" s="1021"/>
      <c r="E136" s="1021"/>
      <c r="F136" s="1021"/>
      <c r="G136" s="1021"/>
      <c r="H136" s="1021"/>
      <c r="I136" s="1021"/>
      <c r="J136" s="1021"/>
      <c r="K136" s="1021"/>
      <c r="L136" s="1021"/>
      <c r="M136" s="1021"/>
      <c r="N136" s="1021"/>
      <c r="O136" s="1021"/>
      <c r="P136" s="1021"/>
      <c r="Q136" s="1021"/>
      <c r="R136" s="1021"/>
      <c r="S136" s="1021"/>
      <c r="T136" s="1021"/>
      <c r="U136" s="1021"/>
      <c r="V136" s="1021"/>
      <c r="W136" s="1021"/>
      <c r="X136" s="1021"/>
      <c r="Y136" s="1021"/>
      <c r="Z136" s="1021"/>
      <c r="AA136" s="1021"/>
      <c r="AB136" s="1021"/>
      <c r="AC136" s="1021"/>
      <c r="AD136" s="1021"/>
      <c r="AE136" s="1021"/>
      <c r="AF136" s="1021"/>
      <c r="AG136" s="1021"/>
      <c r="AH136" s="1021"/>
      <c r="AI136" s="1021"/>
      <c r="AJ136" s="1021"/>
      <c r="AL136" s="1192"/>
      <c r="AM136" s="1192"/>
      <c r="AN136" s="1192"/>
      <c r="AO136" s="1192"/>
      <c r="AP136" s="1192"/>
      <c r="AQ136" s="1192"/>
      <c r="AR136" s="1192"/>
      <c r="AS136" s="1192"/>
      <c r="AT136" s="1192"/>
      <c r="AU136" s="1192"/>
    </row>
    <row r="137" spans="1:47" ht="23.25" customHeight="1" x14ac:dyDescent="0.15">
      <c r="A137" s="1025" t="s">
        <v>187</v>
      </c>
      <c r="B137" s="1193"/>
      <c r="C137" s="921"/>
      <c r="D137" s="921"/>
      <c r="E137" s="921"/>
      <c r="F137" s="921"/>
      <c r="G137" s="921"/>
      <c r="H137" s="921"/>
      <c r="I137" s="921"/>
      <c r="J137" s="921"/>
      <c r="K137" s="921"/>
      <c r="L137" s="853"/>
      <c r="M137" s="853"/>
      <c r="N137" s="853"/>
      <c r="O137" s="853"/>
      <c r="P137" s="853"/>
      <c r="Q137" s="853"/>
      <c r="R137" s="853"/>
      <c r="S137" s="854">
        <f>S139+S142</f>
        <v>2200000</v>
      </c>
      <c r="T137" s="855"/>
      <c r="U137" s="855"/>
      <c r="V137" s="855"/>
      <c r="W137" s="855"/>
      <c r="X137" s="856" t="s">
        <v>36</v>
      </c>
      <c r="Y137" s="1194"/>
      <c r="Z137" s="1194"/>
      <c r="AA137" s="1194"/>
    </row>
    <row r="138" spans="1:47" ht="23.25" customHeight="1" thickBot="1" x14ac:dyDescent="0.2">
      <c r="A138" s="1195" t="s">
        <v>188</v>
      </c>
      <c r="B138" s="1195"/>
      <c r="C138" s="1195"/>
      <c r="D138" s="1195"/>
      <c r="E138" s="1195"/>
      <c r="F138" s="1195"/>
      <c r="G138" s="1195"/>
      <c r="H138" s="1195"/>
      <c r="I138" s="1195"/>
      <c r="J138" s="1195"/>
      <c r="K138" s="1195"/>
      <c r="L138" s="1195"/>
      <c r="M138" s="1195"/>
      <c r="N138" s="1195"/>
      <c r="O138" s="1195"/>
      <c r="P138" s="1195"/>
      <c r="Q138" s="1195"/>
      <c r="R138" s="1195"/>
      <c r="S138" s="1196"/>
      <c r="T138" s="1196"/>
      <c r="U138" s="1196"/>
      <c r="V138" s="1196"/>
      <c r="W138" s="1196"/>
      <c r="X138" s="1195"/>
      <c r="Y138" s="1195"/>
      <c r="Z138" s="1195"/>
      <c r="AA138" s="1195"/>
      <c r="AB138" s="1195"/>
      <c r="AC138" s="1195"/>
      <c r="AD138" s="1195"/>
      <c r="AE138" s="797"/>
      <c r="AF138" s="905"/>
      <c r="AG138" s="905"/>
      <c r="AH138" s="905"/>
      <c r="AI138" s="905"/>
      <c r="AJ138" s="905"/>
      <c r="AK138" s="905"/>
    </row>
    <row r="139" spans="1:47" ht="19.5" customHeight="1" thickBot="1" x14ac:dyDescent="0.2">
      <c r="A139" s="1197" t="s">
        <v>189</v>
      </c>
      <c r="B139" s="1198"/>
      <c r="C139" s="846" t="s">
        <v>190</v>
      </c>
      <c r="D139" s="846"/>
      <c r="E139" s="846"/>
      <c r="F139" s="846"/>
      <c r="G139" s="846"/>
      <c r="H139" s="846"/>
      <c r="I139" s="846"/>
      <c r="J139" s="846"/>
      <c r="K139" s="846"/>
      <c r="L139" s="846"/>
      <c r="M139" s="846"/>
      <c r="N139" s="846"/>
      <c r="O139" s="846"/>
      <c r="P139" s="846"/>
      <c r="Q139" s="846"/>
      <c r="R139" s="846"/>
      <c r="S139" s="1199">
        <v>2200000</v>
      </c>
      <c r="T139" s="1200"/>
      <c r="U139" s="1200"/>
      <c r="V139" s="1200"/>
      <c r="W139" s="1201"/>
      <c r="X139" s="856" t="s">
        <v>36</v>
      </c>
      <c r="Y139" s="1202"/>
      <c r="Z139" s="1193"/>
      <c r="AA139" s="1203"/>
      <c r="AB139" s="1204"/>
      <c r="AC139" s="1204"/>
      <c r="AD139" s="1205"/>
      <c r="AE139" s="1206" t="s">
        <v>55</v>
      </c>
      <c r="AF139" s="905"/>
      <c r="AH139" s="905"/>
      <c r="AJ139" s="905"/>
      <c r="AK139" s="905"/>
    </row>
    <row r="140" spans="1:47" ht="19.5" customHeight="1" thickBot="1" x14ac:dyDescent="0.2">
      <c r="A140" s="1207"/>
      <c r="B140" s="1208"/>
      <c r="C140" s="1209"/>
      <c r="D140" s="992" t="s">
        <v>191</v>
      </c>
      <c r="E140" s="992"/>
      <c r="F140" s="992"/>
      <c r="G140" s="992"/>
      <c r="H140" s="992"/>
      <c r="I140" s="992"/>
      <c r="J140" s="992"/>
      <c r="K140" s="992"/>
      <c r="L140" s="992"/>
      <c r="M140" s="992"/>
      <c r="N140" s="992"/>
      <c r="O140" s="992"/>
      <c r="P140" s="992"/>
      <c r="Q140" s="992"/>
      <c r="R140" s="992"/>
      <c r="S140" s="1210">
        <v>2200000</v>
      </c>
      <c r="T140" s="1211"/>
      <c r="U140" s="1211"/>
      <c r="V140" s="1211"/>
      <c r="W140" s="1212"/>
      <c r="X140" s="1213" t="s">
        <v>36</v>
      </c>
      <c r="Y140" s="1214" t="s">
        <v>81</v>
      </c>
      <c r="Z140" s="1215">
        <f>IFERROR(S140/S139*100,0)</f>
        <v>100</v>
      </c>
      <c r="AA140" s="1216"/>
      <c r="AB140" s="1217"/>
      <c r="AC140" s="1218" t="s">
        <v>82</v>
      </c>
      <c r="AD140" s="1219" t="s">
        <v>192</v>
      </c>
      <c r="AE140" s="1206"/>
      <c r="AF140" s="857" t="str">
        <f>IF(X19="○", IF(Z140=0,"",IF(Z140&gt;=200/3,"○","×")), "")</f>
        <v>○</v>
      </c>
      <c r="AG140" s="1220" t="s">
        <v>193</v>
      </c>
      <c r="AH140" s="905"/>
      <c r="AI140" s="905"/>
      <c r="AJ140" s="905"/>
      <c r="AK140" s="905"/>
    </row>
    <row r="141" spans="1:47" ht="19.5" customHeight="1" thickBot="1" x14ac:dyDescent="0.2">
      <c r="A141" s="1221"/>
      <c r="B141" s="1222"/>
      <c r="C141" s="1223"/>
      <c r="D141" s="1080"/>
      <c r="E141" s="1080"/>
      <c r="F141" s="1080"/>
      <c r="G141" s="1080"/>
      <c r="H141" s="1080"/>
      <c r="I141" s="1080"/>
      <c r="J141" s="1080"/>
      <c r="K141" s="1080"/>
      <c r="L141" s="1080"/>
      <c r="M141" s="1080"/>
      <c r="N141" s="1080"/>
      <c r="O141" s="1080"/>
      <c r="P141" s="1080"/>
      <c r="Q141" s="1080"/>
      <c r="R141" s="1080"/>
      <c r="S141" s="1224" t="s">
        <v>81</v>
      </c>
      <c r="T141" s="1225">
        <f>S140/Y148</f>
        <v>183333.33333333334</v>
      </c>
      <c r="U141" s="1225"/>
      <c r="V141" s="1225"/>
      <c r="W141" s="1226" t="s">
        <v>36</v>
      </c>
      <c r="X141" s="1227" t="s">
        <v>82</v>
      </c>
      <c r="Y141" s="247"/>
      <c r="Z141" s="1228"/>
      <c r="AA141" s="1229"/>
      <c r="AB141" s="1230"/>
      <c r="AC141" s="1230"/>
      <c r="AD141" s="1231"/>
      <c r="AE141" s="1206"/>
      <c r="AF141" s="1232"/>
      <c r="AG141" s="1220"/>
      <c r="AH141" s="905"/>
      <c r="AI141" s="905"/>
      <c r="AJ141" s="905"/>
      <c r="AK141" s="905"/>
    </row>
    <row r="142" spans="1:47" ht="19.5" customHeight="1" thickBot="1" x14ac:dyDescent="0.2">
      <c r="A142" s="1233" t="s">
        <v>194</v>
      </c>
      <c r="B142" s="1198"/>
      <c r="C142" s="1234" t="s">
        <v>195</v>
      </c>
      <c r="D142" s="921"/>
      <c r="E142" s="921"/>
      <c r="F142" s="921"/>
      <c r="G142" s="921"/>
      <c r="H142" s="921"/>
      <c r="I142" s="921"/>
      <c r="J142" s="921"/>
      <c r="K142" s="921"/>
      <c r="L142" s="921"/>
      <c r="M142" s="921"/>
      <c r="N142" s="921"/>
      <c r="O142" s="921"/>
      <c r="P142" s="921"/>
      <c r="Q142" s="921"/>
      <c r="R142" s="921"/>
      <c r="S142" s="1199"/>
      <c r="T142" s="1200"/>
      <c r="U142" s="1200"/>
      <c r="V142" s="1200"/>
      <c r="W142" s="1201"/>
      <c r="X142" s="1205" t="s">
        <v>36</v>
      </c>
      <c r="Y142" s="1202"/>
      <c r="Z142" s="1193"/>
      <c r="AA142" s="1203"/>
      <c r="AB142" s="1204"/>
      <c r="AC142" s="1204"/>
      <c r="AD142" s="1205"/>
      <c r="AE142" s="1206" t="s">
        <v>55</v>
      </c>
      <c r="AG142" s="1220"/>
      <c r="AH142" s="905"/>
      <c r="AI142" s="905"/>
      <c r="AJ142" s="905"/>
      <c r="AK142" s="905"/>
    </row>
    <row r="143" spans="1:47" ht="19.5" customHeight="1" thickBot="1" x14ac:dyDescent="0.2">
      <c r="A143" s="1207"/>
      <c r="B143" s="1208"/>
      <c r="C143" s="1209"/>
      <c r="D143" s="992" t="s">
        <v>191</v>
      </c>
      <c r="E143" s="992"/>
      <c r="F143" s="992"/>
      <c r="G143" s="992"/>
      <c r="H143" s="992"/>
      <c r="I143" s="992"/>
      <c r="J143" s="992"/>
      <c r="K143" s="992"/>
      <c r="L143" s="992"/>
      <c r="M143" s="992"/>
      <c r="N143" s="992"/>
      <c r="O143" s="992"/>
      <c r="P143" s="992"/>
      <c r="Q143" s="992"/>
      <c r="R143" s="992"/>
      <c r="S143" s="1210"/>
      <c r="T143" s="1211"/>
      <c r="U143" s="1211"/>
      <c r="V143" s="1211"/>
      <c r="W143" s="1212"/>
      <c r="X143" s="1235" t="s">
        <v>36</v>
      </c>
      <c r="Y143" s="1214" t="s">
        <v>81</v>
      </c>
      <c r="Z143" s="1215">
        <f>IFERROR(S143/S142*100,0)</f>
        <v>0</v>
      </c>
      <c r="AA143" s="1216"/>
      <c r="AB143" s="1217"/>
      <c r="AC143" s="1218" t="s">
        <v>82</v>
      </c>
      <c r="AD143" s="1219" t="s">
        <v>192</v>
      </c>
      <c r="AE143" s="1206"/>
      <c r="AF143" s="857" t="str">
        <f>IF(X19="○", IF(Z143=0,"",IF(Z143&gt;=200/3,"○","×")),"")</f>
        <v/>
      </c>
      <c r="AG143" s="1220"/>
      <c r="AH143" s="905"/>
      <c r="AI143" s="905"/>
      <c r="AJ143" s="905"/>
      <c r="AK143" s="905"/>
    </row>
    <row r="144" spans="1:47" ht="18.75" customHeight="1" x14ac:dyDescent="0.15">
      <c r="A144" s="1221"/>
      <c r="B144" s="1222"/>
      <c r="C144" s="1223"/>
      <c r="D144" s="1080"/>
      <c r="E144" s="1080"/>
      <c r="F144" s="1080"/>
      <c r="G144" s="1080"/>
      <c r="H144" s="1080"/>
      <c r="I144" s="1080"/>
      <c r="J144" s="1080"/>
      <c r="K144" s="1080"/>
      <c r="L144" s="1080"/>
      <c r="M144" s="1080"/>
      <c r="N144" s="1080"/>
      <c r="O144" s="1080"/>
      <c r="P144" s="1080"/>
      <c r="Q144" s="1080"/>
      <c r="R144" s="1080"/>
      <c r="S144" s="1236" t="s">
        <v>81</v>
      </c>
      <c r="T144" s="1237">
        <f>S143/Y148</f>
        <v>0</v>
      </c>
      <c r="U144" s="1237"/>
      <c r="V144" s="1237"/>
      <c r="W144" s="1238" t="s">
        <v>36</v>
      </c>
      <c r="X144" s="1239" t="s">
        <v>82</v>
      </c>
      <c r="Y144" s="247"/>
      <c r="Z144" s="1228"/>
      <c r="AA144" s="1229"/>
      <c r="AB144" s="1230"/>
      <c r="AC144" s="1230"/>
      <c r="AD144" s="1231"/>
      <c r="AE144" s="1206"/>
      <c r="AF144" s="1240"/>
      <c r="AG144" s="1241"/>
      <c r="AH144" s="905"/>
      <c r="AI144" s="905"/>
      <c r="AJ144" s="905"/>
      <c r="AK144" s="905"/>
    </row>
    <row r="146" spans="1:37" ht="12.75" customHeight="1" x14ac:dyDescent="0.15">
      <c r="A146" s="1242"/>
      <c r="B146" s="1242"/>
      <c r="C146" s="1242"/>
      <c r="D146" s="1242"/>
      <c r="E146" s="905"/>
      <c r="F146" s="815"/>
      <c r="G146" s="815"/>
      <c r="H146" s="815"/>
      <c r="I146" s="815"/>
      <c r="J146" s="815"/>
      <c r="K146" s="815"/>
      <c r="L146" s="841"/>
      <c r="M146" s="841"/>
      <c r="N146" s="815"/>
      <c r="O146" s="906"/>
      <c r="P146" s="906"/>
      <c r="Q146" s="906"/>
      <c r="R146" s="906"/>
      <c r="S146" s="906"/>
      <c r="T146" s="906"/>
      <c r="U146" s="815"/>
      <c r="V146" s="815"/>
      <c r="W146" s="1194"/>
      <c r="X146" s="815"/>
      <c r="Y146" s="815"/>
      <c r="Z146" s="815"/>
      <c r="AA146" s="906"/>
      <c r="AB146" s="815"/>
      <c r="AC146" s="815"/>
      <c r="AD146" s="815"/>
      <c r="AE146" s="815"/>
      <c r="AF146" s="815"/>
      <c r="AG146" s="815"/>
      <c r="AH146" s="815"/>
      <c r="AI146" s="815"/>
      <c r="AJ146" s="815"/>
      <c r="AK146" s="742"/>
    </row>
    <row r="147" spans="1:37" s="742" customFormat="1" ht="18.75" customHeight="1" thickBot="1" x14ac:dyDescent="0.2">
      <c r="A147" s="798" t="s">
        <v>162</v>
      </c>
      <c r="B147" s="797"/>
      <c r="C147" s="904"/>
      <c r="D147" s="904"/>
      <c r="E147" s="904"/>
      <c r="F147" s="904"/>
      <c r="G147" s="904"/>
      <c r="H147" s="904"/>
      <c r="I147" s="904"/>
      <c r="J147" s="904"/>
      <c r="K147" s="904"/>
      <c r="L147" s="904"/>
      <c r="M147" s="904"/>
      <c r="N147" s="904"/>
      <c r="O147" s="904"/>
      <c r="P147" s="904"/>
      <c r="Q147" s="904"/>
      <c r="R147" s="904"/>
      <c r="S147" s="904"/>
      <c r="T147" s="904"/>
      <c r="U147" s="904"/>
      <c r="V147" s="904"/>
      <c r="W147" s="904"/>
      <c r="X147" s="904"/>
      <c r="Y147" s="904"/>
      <c r="Z147" s="904"/>
      <c r="AA147" s="904"/>
      <c r="AB147" s="904"/>
      <c r="AC147" s="904"/>
      <c r="AD147" s="904"/>
      <c r="AE147" s="904"/>
      <c r="AF147" s="904"/>
      <c r="AG147" s="904"/>
      <c r="AH147" s="904"/>
      <c r="AI147" s="904"/>
      <c r="AK147" s="726"/>
    </row>
    <row r="148" spans="1:37" ht="23.25" customHeight="1" thickBot="1" x14ac:dyDescent="0.2">
      <c r="A148" s="1128" t="s">
        <v>163</v>
      </c>
      <c r="B148" s="1129"/>
      <c r="C148" s="1129"/>
      <c r="D148" s="1129"/>
      <c r="E148" s="1243"/>
      <c r="F148" s="863" t="s">
        <v>62</v>
      </c>
      <c r="G148" s="859"/>
      <c r="H148" s="860">
        <v>5</v>
      </c>
      <c r="I148" s="860"/>
      <c r="J148" s="859" t="s">
        <v>63</v>
      </c>
      <c r="K148" s="860">
        <v>4</v>
      </c>
      <c r="L148" s="860"/>
      <c r="M148" s="859" t="s">
        <v>64</v>
      </c>
      <c r="N148" s="861" t="s">
        <v>65</v>
      </c>
      <c r="O148" s="861"/>
      <c r="P148" s="859" t="s">
        <v>62</v>
      </c>
      <c r="Q148" s="859"/>
      <c r="R148" s="860">
        <v>6</v>
      </c>
      <c r="S148" s="860"/>
      <c r="T148" s="859" t="s">
        <v>63</v>
      </c>
      <c r="U148" s="860">
        <v>3</v>
      </c>
      <c r="V148" s="860"/>
      <c r="W148" s="859" t="s">
        <v>64</v>
      </c>
      <c r="X148" s="859" t="s">
        <v>66</v>
      </c>
      <c r="Y148" s="859">
        <f>IF(H148&gt;=1,(R148*12+U148)-(H148*12+K148)+1,"")</f>
        <v>12</v>
      </c>
      <c r="Z148" s="862" t="s">
        <v>67</v>
      </c>
      <c r="AA148" s="862"/>
      <c r="AB148" s="863" t="s">
        <v>68</v>
      </c>
      <c r="AJ148" s="857" t="str">
        <f>IF(X19="○", IF(AND(AND(H148&lt;&gt;"",K148&lt;&gt;"",R148&lt;&gt;"",U148&lt;&gt;""),OR(I149=TRUE,N149=TRUE,V149=TRUE), OR(I150=TRUE,N150=TRUE,V150=TRUE,AND(AB150=TRUE,AF150&lt;&gt;"")), OR(E152=TRUE, L152=TRUE, AND(S152=TRUE,X152&lt;&gt;"")), AND(E154&lt;&gt;"",N156&lt;&gt;"",Q156&lt;&gt;""),OR(U156=TRUE, Y156=TRUE)),"○","×"),"")</f>
        <v>○</v>
      </c>
    </row>
    <row r="149" spans="1:37" s="742" customFormat="1" ht="27" customHeight="1" x14ac:dyDescent="0.15">
      <c r="A149" s="1132" t="s">
        <v>69</v>
      </c>
      <c r="B149" s="1133"/>
      <c r="C149" s="1133"/>
      <c r="D149" s="1170"/>
      <c r="E149" s="1244" t="s">
        <v>196</v>
      </c>
      <c r="F149" s="1245"/>
      <c r="G149" s="1245"/>
      <c r="H149" s="1246"/>
      <c r="I149" s="1247" t="b">
        <v>0</v>
      </c>
      <c r="J149" s="1248" t="s">
        <v>70</v>
      </c>
      <c r="K149" s="1248"/>
      <c r="L149" s="1248"/>
      <c r="M149" s="1248"/>
      <c r="N149" s="1247" t="b">
        <v>1</v>
      </c>
      <c r="O149" s="1139" t="s">
        <v>197</v>
      </c>
      <c r="P149" s="1139"/>
      <c r="Q149" s="1139"/>
      <c r="R149" s="1139"/>
      <c r="S149" s="1139"/>
      <c r="T149" s="1139"/>
      <c r="U149" s="1139"/>
      <c r="V149" s="1247" t="b">
        <v>0</v>
      </c>
      <c r="W149" s="1139" t="s">
        <v>198</v>
      </c>
      <c r="X149" s="1139"/>
      <c r="Y149" s="1139"/>
      <c r="Z149" s="1139"/>
      <c r="AA149" s="1139"/>
      <c r="AB149" s="1139"/>
      <c r="AC149" s="1249"/>
      <c r="AD149" s="1249"/>
      <c r="AE149" s="859"/>
      <c r="AF149" s="1250"/>
      <c r="AG149" s="1250"/>
      <c r="AH149" s="1250"/>
      <c r="AI149" s="859"/>
      <c r="AJ149" s="1251"/>
      <c r="AK149" s="726"/>
    </row>
    <row r="150" spans="1:37" s="742" customFormat="1" ht="26.25" customHeight="1" x14ac:dyDescent="0.15">
      <c r="A150" s="1138"/>
      <c r="B150" s="1139"/>
      <c r="C150" s="1139"/>
      <c r="D150" s="1182"/>
      <c r="E150" s="1252" t="s">
        <v>199</v>
      </c>
      <c r="F150" s="1129"/>
      <c r="G150" s="1129"/>
      <c r="H150" s="1253"/>
      <c r="I150" s="1254" t="b">
        <v>0</v>
      </c>
      <c r="J150" s="1150" t="s">
        <v>71</v>
      </c>
      <c r="K150" s="1150"/>
      <c r="L150" s="1150"/>
      <c r="M150" s="1150"/>
      <c r="N150" s="1247" t="b">
        <v>0</v>
      </c>
      <c r="O150" s="1150" t="s">
        <v>200</v>
      </c>
      <c r="P150" s="1150"/>
      <c r="Q150" s="1150"/>
      <c r="R150" s="1150"/>
      <c r="S150" s="1150"/>
      <c r="T150" s="1150"/>
      <c r="U150" s="1150"/>
      <c r="V150" s="1247" t="b">
        <v>0</v>
      </c>
      <c r="W150" s="1150" t="s">
        <v>73</v>
      </c>
      <c r="X150" s="1150"/>
      <c r="Y150" s="1150"/>
      <c r="Z150" s="1150"/>
      <c r="AA150" s="1150"/>
      <c r="AB150" s="1255" t="b">
        <v>1</v>
      </c>
      <c r="AC150" s="1150" t="s">
        <v>74</v>
      </c>
      <c r="AD150" s="1150"/>
      <c r="AE150" s="1256" t="s">
        <v>81</v>
      </c>
      <c r="AF150" s="872" t="s">
        <v>201</v>
      </c>
      <c r="AG150" s="872"/>
      <c r="AH150" s="872"/>
      <c r="AI150" s="872"/>
      <c r="AJ150" s="1257" t="s">
        <v>82</v>
      </c>
      <c r="AK150" s="726"/>
    </row>
    <row r="151" spans="1:37" s="742" customFormat="1" ht="19.5" customHeight="1" x14ac:dyDescent="0.15">
      <c r="A151" s="1132" t="s">
        <v>77</v>
      </c>
      <c r="B151" s="1133"/>
      <c r="C151" s="1133"/>
      <c r="D151" s="1133"/>
      <c r="E151" s="876" t="s">
        <v>78</v>
      </c>
      <c r="F151" s="877"/>
      <c r="G151" s="853"/>
      <c r="H151" s="853"/>
      <c r="I151" s="853"/>
      <c r="J151" s="853"/>
      <c r="K151" s="853"/>
      <c r="L151" s="853"/>
      <c r="M151" s="853"/>
      <c r="N151" s="853"/>
      <c r="O151" s="877"/>
      <c r="P151" s="853"/>
      <c r="Q151" s="853"/>
      <c r="R151" s="853"/>
      <c r="S151" s="853"/>
      <c r="T151" s="853"/>
      <c r="U151" s="853"/>
      <c r="V151" s="877"/>
      <c r="W151" s="853"/>
      <c r="X151" s="853"/>
      <c r="Y151" s="853"/>
      <c r="Z151" s="853"/>
      <c r="AA151" s="853"/>
      <c r="AB151" s="853"/>
      <c r="AC151" s="853"/>
      <c r="AD151" s="853"/>
      <c r="AE151" s="853"/>
      <c r="AF151" s="853"/>
      <c r="AG151" s="853"/>
      <c r="AH151" s="853"/>
      <c r="AI151" s="853"/>
      <c r="AJ151" s="1154"/>
    </row>
    <row r="152" spans="1:37" s="742" customFormat="1" ht="18.75" customHeight="1" x14ac:dyDescent="0.15">
      <c r="A152" s="1029"/>
      <c r="B152" s="1030"/>
      <c r="C152" s="1030"/>
      <c r="D152" s="1030"/>
      <c r="E152" s="1258" t="b">
        <v>0</v>
      </c>
      <c r="F152" s="846" t="s">
        <v>79</v>
      </c>
      <c r="G152" s="797"/>
      <c r="H152" s="797"/>
      <c r="I152" s="797"/>
      <c r="J152" s="797"/>
      <c r="L152" s="1259" t="b">
        <v>1</v>
      </c>
      <c r="M152" s="846" t="s">
        <v>80</v>
      </c>
      <c r="N152" s="797"/>
      <c r="O152" s="797"/>
      <c r="P152" s="841"/>
      <c r="Q152" s="841"/>
      <c r="S152" s="1260" t="b">
        <v>0</v>
      </c>
      <c r="T152" s="846" t="s">
        <v>74</v>
      </c>
      <c r="U152" s="841"/>
      <c r="W152" s="846" t="s">
        <v>81</v>
      </c>
      <c r="X152" s="884"/>
      <c r="Y152" s="884" t="b">
        <v>1</v>
      </c>
      <c r="Z152" s="884"/>
      <c r="AA152" s="884"/>
      <c r="AB152" s="884"/>
      <c r="AC152" s="884"/>
      <c r="AD152" s="884"/>
      <c r="AE152" s="884"/>
      <c r="AF152" s="884"/>
      <c r="AG152" s="884"/>
      <c r="AH152" s="884"/>
      <c r="AI152" s="884"/>
      <c r="AJ152" s="885" t="s">
        <v>82</v>
      </c>
      <c r="AK152" s="726"/>
    </row>
    <row r="153" spans="1:37" s="742" customFormat="1" ht="18.75" customHeight="1" x14ac:dyDescent="0.15">
      <c r="A153" s="1029"/>
      <c r="B153" s="1030"/>
      <c r="C153" s="1030"/>
      <c r="D153" s="1030"/>
      <c r="E153" s="886" t="s">
        <v>202</v>
      </c>
      <c r="F153" s="846"/>
      <c r="G153" s="797"/>
      <c r="H153" s="797"/>
      <c r="I153" s="797"/>
      <c r="J153" s="797"/>
      <c r="K153" s="797"/>
      <c r="L153" s="797"/>
      <c r="M153" s="841"/>
      <c r="N153" s="797"/>
      <c r="O153" s="841"/>
      <c r="P153" s="846"/>
      <c r="Q153" s="846"/>
      <c r="R153" s="846"/>
      <c r="S153" s="887"/>
      <c r="T153" s="887"/>
      <c r="U153" s="887"/>
      <c r="V153" s="887"/>
      <c r="W153" s="887"/>
      <c r="X153" s="887"/>
      <c r="Y153" s="887"/>
      <c r="Z153" s="887"/>
      <c r="AA153" s="887"/>
      <c r="AB153" s="887"/>
      <c r="AC153" s="887"/>
      <c r="AD153" s="887"/>
      <c r="AE153" s="887"/>
      <c r="AF153" s="887"/>
      <c r="AG153" s="887"/>
      <c r="AH153" s="887"/>
      <c r="AI153" s="887"/>
      <c r="AJ153" s="885"/>
    </row>
    <row r="154" spans="1:37" s="742" customFormat="1" ht="82.5" customHeight="1" thickBot="1" x14ac:dyDescent="0.2">
      <c r="A154" s="1029"/>
      <c r="B154" s="1030"/>
      <c r="C154" s="1030"/>
      <c r="D154" s="1030"/>
      <c r="E154" s="1261" t="s">
        <v>203</v>
      </c>
      <c r="F154" s="1262"/>
      <c r="G154" s="1262"/>
      <c r="H154" s="1262"/>
      <c r="I154" s="1262"/>
      <c r="J154" s="1262"/>
      <c r="K154" s="1262"/>
      <c r="L154" s="1262"/>
      <c r="M154" s="1262"/>
      <c r="N154" s="1262"/>
      <c r="O154" s="1262"/>
      <c r="P154" s="1262"/>
      <c r="Q154" s="1262"/>
      <c r="R154" s="1262"/>
      <c r="S154" s="1262"/>
      <c r="T154" s="1262"/>
      <c r="U154" s="1262"/>
      <c r="V154" s="1262"/>
      <c r="W154" s="1262"/>
      <c r="X154" s="1262"/>
      <c r="Y154" s="1262"/>
      <c r="Z154" s="1262"/>
      <c r="AA154" s="1262"/>
      <c r="AB154" s="1262"/>
      <c r="AC154" s="1262"/>
      <c r="AD154" s="1262"/>
      <c r="AE154" s="1262"/>
      <c r="AF154" s="1262"/>
      <c r="AG154" s="1262"/>
      <c r="AH154" s="1262"/>
      <c r="AI154" s="1262"/>
      <c r="AJ154" s="1263"/>
    </row>
    <row r="155" spans="1:37" s="742" customFormat="1" ht="16.5" customHeight="1" thickBot="1" x14ac:dyDescent="0.2">
      <c r="A155" s="1029"/>
      <c r="B155" s="1030"/>
      <c r="C155" s="1030"/>
      <c r="D155" s="1031"/>
      <c r="E155" s="841" t="s">
        <v>172</v>
      </c>
      <c r="F155" s="797"/>
      <c r="G155" s="797"/>
      <c r="H155" s="797"/>
      <c r="I155" s="797"/>
      <c r="J155" s="797"/>
      <c r="K155" s="797"/>
      <c r="L155" s="797"/>
      <c r="M155" s="797"/>
      <c r="N155" s="797"/>
      <c r="O155" s="797"/>
      <c r="P155" s="797"/>
      <c r="Q155" s="797"/>
      <c r="R155" s="797"/>
      <c r="S155" s="797"/>
      <c r="T155" s="797"/>
      <c r="U155" s="797"/>
      <c r="V155" s="797"/>
      <c r="W155" s="797"/>
      <c r="X155" s="797"/>
      <c r="Y155" s="797"/>
      <c r="Z155" s="797"/>
      <c r="AA155" s="797"/>
      <c r="AB155" s="797"/>
      <c r="AC155" s="797"/>
      <c r="AD155" s="797"/>
      <c r="AE155" s="797"/>
      <c r="AF155" s="797"/>
      <c r="AG155" s="797"/>
      <c r="AH155" s="797"/>
      <c r="AI155" s="797"/>
      <c r="AJ155" s="892"/>
      <c r="AK155" s="726"/>
    </row>
    <row r="156" spans="1:37" s="742" customFormat="1" ht="18.75" customHeight="1" thickBot="1" x14ac:dyDescent="0.2">
      <c r="A156" s="1138"/>
      <c r="B156" s="1139"/>
      <c r="C156" s="1139"/>
      <c r="D156" s="1264"/>
      <c r="E156" s="1265" t="s">
        <v>86</v>
      </c>
      <c r="F156" s="896"/>
      <c r="G156" s="896"/>
      <c r="H156" s="896"/>
      <c r="I156" s="896"/>
      <c r="J156" s="896"/>
      <c r="K156" s="1166"/>
      <c r="L156" s="897" t="s">
        <v>173</v>
      </c>
      <c r="M156" s="898"/>
      <c r="N156" s="898">
        <v>4</v>
      </c>
      <c r="O156" s="898"/>
      <c r="P156" s="899" t="s">
        <v>88</v>
      </c>
      <c r="Q156" s="898">
        <v>10</v>
      </c>
      <c r="R156" s="898"/>
      <c r="S156" s="899" t="s">
        <v>89</v>
      </c>
      <c r="T156" s="899" t="s">
        <v>81</v>
      </c>
      <c r="U156" s="1266" t="b">
        <v>1</v>
      </c>
      <c r="V156" s="901" t="s">
        <v>90</v>
      </c>
      <c r="W156" s="899"/>
      <c r="X156" s="899"/>
      <c r="Y156" s="1266" t="b">
        <v>0</v>
      </c>
      <c r="Z156" s="901" t="s">
        <v>91</v>
      </c>
      <c r="AA156" s="899"/>
      <c r="AB156" s="899" t="s">
        <v>82</v>
      </c>
      <c r="AC156" s="902"/>
      <c r="AD156" s="902"/>
      <c r="AE156" s="902"/>
      <c r="AF156" s="902"/>
      <c r="AG156" s="902"/>
      <c r="AH156" s="902"/>
      <c r="AI156" s="902"/>
      <c r="AJ156" s="903"/>
    </row>
    <row r="157" spans="1:37" s="742" customFormat="1" ht="30.75" customHeight="1" x14ac:dyDescent="0.15">
      <c r="A157" s="904"/>
      <c r="B157" s="904"/>
      <c r="C157" s="904"/>
      <c r="D157" s="904"/>
      <c r="E157" s="905"/>
      <c r="F157" s="815"/>
      <c r="G157" s="815"/>
      <c r="H157" s="815"/>
      <c r="I157" s="815"/>
      <c r="J157" s="815"/>
      <c r="K157" s="815"/>
      <c r="L157" s="906"/>
      <c r="M157" s="906"/>
      <c r="N157" s="906"/>
      <c r="O157" s="906"/>
      <c r="P157" s="906"/>
      <c r="Q157" s="906"/>
      <c r="R157" s="906"/>
      <c r="S157" s="906"/>
      <c r="T157" s="815"/>
      <c r="U157" s="815"/>
      <c r="V157" s="1194"/>
      <c r="W157" s="815"/>
      <c r="X157" s="815"/>
      <c r="Y157" s="815"/>
      <c r="Z157" s="906"/>
      <c r="AA157" s="815"/>
      <c r="AB157" s="815"/>
      <c r="AC157" s="815"/>
      <c r="AD157" s="815"/>
      <c r="AE157" s="815"/>
      <c r="AF157" s="815"/>
      <c r="AG157" s="815"/>
      <c r="AH157" s="815"/>
      <c r="AI157" s="815"/>
      <c r="AJ157" s="815"/>
    </row>
    <row r="158" spans="1:37" s="909" customFormat="1" ht="23.25" customHeight="1" x14ac:dyDescent="0.15">
      <c r="A158" s="848" t="s">
        <v>204</v>
      </c>
      <c r="B158" s="732"/>
      <c r="C158" s="732"/>
      <c r="D158" s="732"/>
      <c r="E158" s="732"/>
      <c r="F158" s="732"/>
      <c r="G158" s="732"/>
      <c r="H158" s="732"/>
      <c r="I158" s="732"/>
      <c r="J158" s="732"/>
      <c r="K158" s="732"/>
      <c r="L158" s="732"/>
      <c r="M158" s="732"/>
      <c r="N158" s="732"/>
      <c r="O158" s="732"/>
      <c r="P158" s="732"/>
      <c r="Q158" s="732"/>
      <c r="R158" s="732"/>
      <c r="S158" s="732"/>
      <c r="T158" s="732"/>
      <c r="U158" s="732"/>
      <c r="V158" s="732"/>
      <c r="W158" s="732"/>
      <c r="X158" s="732"/>
      <c r="Y158" s="732"/>
      <c r="Z158" s="732"/>
      <c r="AA158" s="732"/>
      <c r="AB158" s="732"/>
      <c r="AC158" s="732"/>
      <c r="AD158" s="732"/>
      <c r="AE158" s="732"/>
      <c r="AF158" s="732"/>
      <c r="AG158" s="732"/>
      <c r="AH158" s="732"/>
      <c r="AI158" s="732"/>
      <c r="AJ158" s="732"/>
      <c r="AK158" s="1168"/>
    </row>
    <row r="159" spans="1:37" s="742" customFormat="1" ht="12" x14ac:dyDescent="0.15">
      <c r="A159" s="1267" t="s">
        <v>205</v>
      </c>
      <c r="B159" s="841"/>
      <c r="C159" s="841"/>
      <c r="D159" s="841"/>
      <c r="E159" s="841"/>
      <c r="F159" s="841"/>
      <c r="G159" s="841"/>
      <c r="H159" s="841"/>
      <c r="I159" s="841"/>
      <c r="J159" s="841"/>
      <c r="K159" s="841"/>
      <c r="L159" s="841"/>
      <c r="M159" s="841"/>
      <c r="N159" s="841"/>
      <c r="O159" s="841"/>
      <c r="P159" s="841"/>
      <c r="Q159" s="841"/>
      <c r="R159" s="841"/>
      <c r="S159" s="841"/>
      <c r="T159" s="841"/>
      <c r="U159" s="841"/>
      <c r="V159" s="841"/>
      <c r="W159" s="841"/>
      <c r="X159" s="841"/>
      <c r="Y159" s="841"/>
      <c r="Z159" s="841"/>
      <c r="AA159" s="841"/>
      <c r="AB159" s="841"/>
      <c r="AC159" s="841"/>
      <c r="AD159" s="841"/>
      <c r="AE159" s="841"/>
      <c r="AF159" s="841"/>
      <c r="AG159" s="841"/>
      <c r="AH159" s="841"/>
      <c r="AI159" s="841"/>
      <c r="AJ159" s="841"/>
    </row>
    <row r="160" spans="1:37" s="742" customFormat="1" ht="22.5" customHeight="1" x14ac:dyDescent="0.15">
      <c r="A160" s="1268" t="s">
        <v>20</v>
      </c>
      <c r="B160" s="1191" t="s">
        <v>206</v>
      </c>
      <c r="C160" s="1191"/>
      <c r="D160" s="1191"/>
      <c r="E160" s="1191"/>
      <c r="F160" s="1191"/>
      <c r="G160" s="1191"/>
      <c r="H160" s="1191"/>
      <c r="I160" s="1191"/>
      <c r="J160" s="1191"/>
      <c r="K160" s="1191"/>
      <c r="L160" s="1191"/>
      <c r="M160" s="1191"/>
      <c r="N160" s="1191"/>
      <c r="O160" s="1191"/>
      <c r="P160" s="1191"/>
      <c r="Q160" s="1191"/>
      <c r="R160" s="1191"/>
      <c r="S160" s="1191"/>
      <c r="T160" s="1191"/>
      <c r="U160" s="1191"/>
      <c r="V160" s="1191"/>
      <c r="W160" s="1191"/>
      <c r="X160" s="1191"/>
      <c r="Y160" s="1191"/>
      <c r="Z160" s="1191"/>
      <c r="AA160" s="1191"/>
      <c r="AB160" s="1191"/>
      <c r="AC160" s="1191"/>
      <c r="AD160" s="1191"/>
      <c r="AE160" s="1191"/>
      <c r="AF160" s="1191"/>
      <c r="AG160" s="1191"/>
      <c r="AH160" s="1191"/>
      <c r="AI160" s="1191"/>
      <c r="AJ160" s="1191"/>
    </row>
    <row r="161" spans="1:36" s="742" customFormat="1" ht="12" x14ac:dyDescent="0.15">
      <c r="A161" s="1267" t="s">
        <v>207</v>
      </c>
      <c r="B161" s="1194"/>
      <c r="C161" s="1194"/>
      <c r="D161" s="1194"/>
      <c r="E161" s="1194"/>
      <c r="F161" s="1194"/>
      <c r="G161" s="1194"/>
      <c r="H161" s="1194"/>
      <c r="I161" s="1194"/>
      <c r="J161" s="1194"/>
      <c r="K161" s="1194"/>
      <c r="L161" s="1194"/>
      <c r="M161" s="1194"/>
      <c r="N161" s="1194"/>
      <c r="O161" s="1194"/>
      <c r="P161" s="1194"/>
      <c r="Q161" s="1194"/>
      <c r="R161" s="1194"/>
      <c r="S161" s="1194"/>
      <c r="T161" s="1194"/>
      <c r="U161" s="1194"/>
      <c r="V161" s="1194"/>
      <c r="W161" s="1194"/>
      <c r="X161" s="1194"/>
      <c r="Y161" s="1194"/>
      <c r="Z161" s="1194"/>
      <c r="AA161" s="1194"/>
      <c r="AB161" s="1194"/>
      <c r="AC161" s="1194"/>
      <c r="AD161" s="1194"/>
      <c r="AE161" s="1194"/>
      <c r="AF161" s="1194"/>
      <c r="AG161" s="1194"/>
      <c r="AH161" s="1194"/>
      <c r="AI161" s="1194"/>
      <c r="AJ161" s="1194"/>
    </row>
    <row r="162" spans="1:36" s="742" customFormat="1" ht="49.5" customHeight="1" x14ac:dyDescent="0.15">
      <c r="A162" s="1268" t="s">
        <v>20</v>
      </c>
      <c r="B162" s="847" t="s">
        <v>208</v>
      </c>
      <c r="C162" s="847"/>
      <c r="D162" s="847"/>
      <c r="E162" s="847"/>
      <c r="F162" s="847"/>
      <c r="G162" s="847"/>
      <c r="H162" s="847"/>
      <c r="I162" s="847"/>
      <c r="J162" s="847"/>
      <c r="K162" s="847"/>
      <c r="L162" s="847"/>
      <c r="M162" s="847"/>
      <c r="N162" s="847"/>
      <c r="O162" s="847"/>
      <c r="P162" s="847"/>
      <c r="Q162" s="847"/>
      <c r="R162" s="847"/>
      <c r="S162" s="847"/>
      <c r="T162" s="847"/>
      <c r="U162" s="847"/>
      <c r="V162" s="847"/>
      <c r="W162" s="847"/>
      <c r="X162" s="847"/>
      <c r="Y162" s="847"/>
      <c r="Z162" s="847"/>
      <c r="AA162" s="847"/>
      <c r="AB162" s="847"/>
      <c r="AC162" s="847"/>
      <c r="AD162" s="847"/>
      <c r="AE162" s="847"/>
      <c r="AF162" s="847"/>
      <c r="AG162" s="847"/>
      <c r="AH162" s="847"/>
      <c r="AI162" s="847"/>
      <c r="AJ162" s="847"/>
    </row>
    <row r="163" spans="1:36" s="742" customFormat="1" ht="4.5" customHeight="1" thickBot="1" x14ac:dyDescent="0.2">
      <c r="A163" s="1269"/>
      <c r="B163" s="1269"/>
      <c r="C163" s="1269"/>
      <c r="D163" s="1269"/>
      <c r="E163" s="1269"/>
      <c r="F163" s="1269"/>
      <c r="G163" s="1269"/>
      <c r="H163" s="1269"/>
      <c r="I163" s="1269"/>
      <c r="J163" s="1269"/>
      <c r="K163" s="1269"/>
      <c r="L163" s="1269"/>
      <c r="M163" s="1269"/>
      <c r="N163" s="1269"/>
      <c r="O163" s="1269"/>
      <c r="P163" s="1269"/>
      <c r="Q163" s="1269"/>
      <c r="R163" s="1269"/>
      <c r="S163" s="1269"/>
      <c r="T163" s="1269"/>
      <c r="U163" s="1269"/>
      <c r="V163" s="1269"/>
      <c r="W163" s="1269"/>
      <c r="X163" s="1269"/>
      <c r="Y163" s="1269"/>
      <c r="Z163" s="1269"/>
      <c r="AA163" s="1269"/>
      <c r="AB163" s="1269"/>
      <c r="AC163" s="1269"/>
      <c r="AD163" s="1269"/>
      <c r="AE163" s="1269"/>
      <c r="AF163" s="1269"/>
      <c r="AG163" s="1269"/>
      <c r="AH163" s="1269"/>
      <c r="AI163" s="1269"/>
      <c r="AJ163" s="1269"/>
    </row>
    <row r="164" spans="1:36" s="742" customFormat="1" ht="13.5" customHeight="1" thickBot="1" x14ac:dyDescent="0.2">
      <c r="A164" s="1270" t="s">
        <v>209</v>
      </c>
      <c r="B164" s="1271"/>
      <c r="C164" s="1271"/>
      <c r="D164" s="1272"/>
      <c r="E164" s="1273" t="s">
        <v>210</v>
      </c>
      <c r="F164" s="1274"/>
      <c r="G164" s="1274"/>
      <c r="H164" s="1274"/>
      <c r="I164" s="1274"/>
      <c r="J164" s="1274"/>
      <c r="K164" s="1274"/>
      <c r="L164" s="1274"/>
      <c r="M164" s="1274"/>
      <c r="N164" s="1274"/>
      <c r="O164" s="1274"/>
      <c r="P164" s="1274"/>
      <c r="Q164" s="1274"/>
      <c r="R164" s="1274"/>
      <c r="S164" s="1274"/>
      <c r="T164" s="1274"/>
      <c r="U164" s="1274"/>
      <c r="V164" s="1274"/>
      <c r="W164" s="1274"/>
      <c r="X164" s="1274"/>
      <c r="Y164" s="1274"/>
      <c r="Z164" s="1274"/>
      <c r="AA164" s="1274"/>
      <c r="AB164" s="1274"/>
      <c r="AC164" s="1274"/>
      <c r="AD164" s="1274"/>
      <c r="AE164" s="1274"/>
      <c r="AF164" s="1274"/>
      <c r="AG164" s="1274"/>
      <c r="AH164" s="1274"/>
      <c r="AI164" s="1275"/>
      <c r="AJ164" s="857" t="str" cm="1">
        <f t="array" ref="AJ164">IF(M19="○", IF(OR(PRODUCT((E165:E168=FALSE)*1),PRODUCT((E169:E172=FALSE)*1),PRODUCT((E173:E176=FALSE)*1),PRODUCT((E177:E180=FALSE)*1),PRODUCT((E181:E184=FALSE)*1),PRODUCT((E185:E188=FALSE)*1)),"×","○"), IF(PRODUCT((E165:E188=FALSE)*1),"×","○"))</f>
        <v>○</v>
      </c>
    </row>
    <row r="165" spans="1:36" s="742" customFormat="1" ht="14.25" customHeight="1" x14ac:dyDescent="0.15">
      <c r="A165" s="1276" t="s">
        <v>211</v>
      </c>
      <c r="B165" s="989"/>
      <c r="C165" s="989"/>
      <c r="D165" s="1277"/>
      <c r="E165" s="1278" t="b">
        <v>0</v>
      </c>
      <c r="F165" s="1279" t="s">
        <v>212</v>
      </c>
      <c r="G165" s="1279"/>
      <c r="H165" s="1279"/>
      <c r="I165" s="1279"/>
      <c r="J165" s="1279"/>
      <c r="K165" s="1279"/>
      <c r="L165" s="1279"/>
      <c r="M165" s="1279"/>
      <c r="N165" s="1279"/>
      <c r="O165" s="1279"/>
      <c r="P165" s="1279"/>
      <c r="Q165" s="1279"/>
      <c r="R165" s="1279"/>
      <c r="S165" s="1279"/>
      <c r="T165" s="1279"/>
      <c r="U165" s="1279"/>
      <c r="V165" s="1279"/>
      <c r="W165" s="1279"/>
      <c r="X165" s="1279"/>
      <c r="Y165" s="1279"/>
      <c r="Z165" s="1279"/>
      <c r="AA165" s="1279"/>
      <c r="AB165" s="1279"/>
      <c r="AC165" s="1279"/>
      <c r="AD165" s="1279"/>
      <c r="AE165" s="1279"/>
      <c r="AF165" s="1279"/>
      <c r="AG165" s="1279"/>
      <c r="AH165" s="1279"/>
      <c r="AI165" s="1279"/>
      <c r="AJ165" s="1280"/>
    </row>
    <row r="166" spans="1:36" s="742" customFormat="1" ht="13.5" customHeight="1" x14ac:dyDescent="0.15">
      <c r="A166" s="1281"/>
      <c r="B166" s="953"/>
      <c r="C166" s="953"/>
      <c r="D166" s="999"/>
      <c r="E166" s="1282" t="b">
        <v>0</v>
      </c>
      <c r="F166" s="1283" t="s">
        <v>213</v>
      </c>
      <c r="G166" s="1283"/>
      <c r="H166" s="1283"/>
      <c r="I166" s="1283"/>
      <c r="J166" s="1283"/>
      <c r="K166" s="1283"/>
      <c r="L166" s="1283"/>
      <c r="M166" s="1283"/>
      <c r="N166" s="1283"/>
      <c r="O166" s="1283"/>
      <c r="P166" s="1283"/>
      <c r="Q166" s="1283"/>
      <c r="R166" s="1283"/>
      <c r="S166" s="1283"/>
      <c r="T166" s="1283"/>
      <c r="U166" s="1283"/>
      <c r="V166" s="1283"/>
      <c r="W166" s="1283"/>
      <c r="X166" s="1283"/>
      <c r="Y166" s="1283"/>
      <c r="Z166" s="1283"/>
      <c r="AA166" s="1283"/>
      <c r="AB166" s="1283"/>
      <c r="AC166" s="1283"/>
      <c r="AD166" s="1283"/>
      <c r="AE166" s="1283"/>
      <c r="AF166" s="1283"/>
      <c r="AG166" s="1283"/>
      <c r="AH166" s="1283"/>
      <c r="AI166" s="1283"/>
      <c r="AJ166" s="1284"/>
    </row>
    <row r="167" spans="1:36" s="742" customFormat="1" ht="13.5" customHeight="1" x14ac:dyDescent="0.15">
      <c r="A167" s="1281"/>
      <c r="B167" s="953"/>
      <c r="C167" s="953"/>
      <c r="D167" s="999"/>
      <c r="E167" s="1282" t="b">
        <v>1</v>
      </c>
      <c r="F167" s="1283" t="s">
        <v>214</v>
      </c>
      <c r="G167" s="1283"/>
      <c r="H167" s="1283"/>
      <c r="I167" s="1283"/>
      <c r="J167" s="1283"/>
      <c r="K167" s="1283"/>
      <c r="L167" s="1283"/>
      <c r="M167" s="1283"/>
      <c r="N167" s="1283"/>
      <c r="O167" s="1283"/>
      <c r="P167" s="1283"/>
      <c r="Q167" s="1283"/>
      <c r="R167" s="1283"/>
      <c r="S167" s="1283"/>
      <c r="T167" s="1283"/>
      <c r="U167" s="1283"/>
      <c r="V167" s="1283"/>
      <c r="W167" s="1283"/>
      <c r="X167" s="1283"/>
      <c r="Y167" s="1283"/>
      <c r="Z167" s="1283"/>
      <c r="AA167" s="1283"/>
      <c r="AB167" s="1283"/>
      <c r="AC167" s="1283"/>
      <c r="AD167" s="1283"/>
      <c r="AE167" s="1283"/>
      <c r="AF167" s="1283"/>
      <c r="AG167" s="1283"/>
      <c r="AH167" s="1283"/>
      <c r="AI167" s="1283"/>
      <c r="AJ167" s="1284"/>
    </row>
    <row r="168" spans="1:36" s="742" customFormat="1" ht="13.5" customHeight="1" x14ac:dyDescent="0.15">
      <c r="A168" s="1079"/>
      <c r="B168" s="1080"/>
      <c r="C168" s="1080"/>
      <c r="D168" s="1285"/>
      <c r="E168" s="1286" t="b">
        <v>0</v>
      </c>
      <c r="F168" s="1287" t="s">
        <v>215</v>
      </c>
      <c r="G168" s="1287"/>
      <c r="H168" s="1287"/>
      <c r="I168" s="1287"/>
      <c r="J168" s="1287"/>
      <c r="K168" s="1287"/>
      <c r="L168" s="1287"/>
      <c r="M168" s="1287"/>
      <c r="N168" s="1287"/>
      <c r="O168" s="1287"/>
      <c r="P168" s="1287"/>
      <c r="Q168" s="1287"/>
      <c r="R168" s="1287"/>
      <c r="S168" s="1287"/>
      <c r="T168" s="1287"/>
      <c r="U168" s="1287"/>
      <c r="V168" s="1287"/>
      <c r="W168" s="1287"/>
      <c r="X168" s="1287"/>
      <c r="Y168" s="1287"/>
      <c r="Z168" s="1287"/>
      <c r="AA168" s="1287"/>
      <c r="AB168" s="1287"/>
      <c r="AC168" s="1287"/>
      <c r="AD168" s="1287"/>
      <c r="AE168" s="1287"/>
      <c r="AF168" s="1287"/>
      <c r="AG168" s="1287"/>
      <c r="AH168" s="1287"/>
      <c r="AI168" s="1287"/>
      <c r="AJ168" s="1288"/>
    </row>
    <row r="169" spans="1:36" s="742" customFormat="1" ht="24.75" customHeight="1" x14ac:dyDescent="0.15">
      <c r="A169" s="1276" t="s">
        <v>216</v>
      </c>
      <c r="B169" s="989"/>
      <c r="C169" s="989"/>
      <c r="D169" s="1277"/>
      <c r="E169" s="1289" t="b">
        <v>1</v>
      </c>
      <c r="F169" s="1290" t="s">
        <v>217</v>
      </c>
      <c r="G169" s="1290"/>
      <c r="H169" s="1290"/>
      <c r="I169" s="1290"/>
      <c r="J169" s="1290"/>
      <c r="K169" s="1290"/>
      <c r="L169" s="1290"/>
      <c r="M169" s="1290"/>
      <c r="N169" s="1290"/>
      <c r="O169" s="1290"/>
      <c r="P169" s="1290"/>
      <c r="Q169" s="1290"/>
      <c r="R169" s="1290"/>
      <c r="S169" s="1290"/>
      <c r="T169" s="1290"/>
      <c r="U169" s="1290"/>
      <c r="V169" s="1290"/>
      <c r="W169" s="1290"/>
      <c r="X169" s="1290"/>
      <c r="Y169" s="1290"/>
      <c r="Z169" s="1290"/>
      <c r="AA169" s="1290"/>
      <c r="AB169" s="1290"/>
      <c r="AC169" s="1290"/>
      <c r="AD169" s="1290"/>
      <c r="AE169" s="1290"/>
      <c r="AF169" s="1290"/>
      <c r="AG169" s="1290"/>
      <c r="AH169" s="1290"/>
      <c r="AI169" s="1290"/>
      <c r="AJ169" s="1291"/>
    </row>
    <row r="170" spans="1:36" s="742" customFormat="1" ht="13.5" customHeight="1" x14ac:dyDescent="0.15">
      <c r="A170" s="1281"/>
      <c r="B170" s="953"/>
      <c r="C170" s="953"/>
      <c r="D170" s="999"/>
      <c r="E170" s="1292" t="b">
        <v>0</v>
      </c>
      <c r="F170" s="1283" t="s">
        <v>218</v>
      </c>
      <c r="G170" s="1283"/>
      <c r="H170" s="1283"/>
      <c r="I170" s="1283"/>
      <c r="J170" s="1283"/>
      <c r="K170" s="1283"/>
      <c r="L170" s="1283"/>
      <c r="M170" s="1283"/>
      <c r="N170" s="1283"/>
      <c r="O170" s="1283"/>
      <c r="P170" s="1283"/>
      <c r="Q170" s="1283"/>
      <c r="R170" s="1283"/>
      <c r="S170" s="1283"/>
      <c r="T170" s="1283"/>
      <c r="U170" s="1283"/>
      <c r="V170" s="1283"/>
      <c r="W170" s="1283"/>
      <c r="X170" s="1283"/>
      <c r="Y170" s="1283"/>
      <c r="Z170" s="1283"/>
      <c r="AA170" s="1283"/>
      <c r="AB170" s="1283"/>
      <c r="AC170" s="1283"/>
      <c r="AD170" s="1283"/>
      <c r="AE170" s="1283"/>
      <c r="AF170" s="1283"/>
      <c r="AG170" s="1283"/>
      <c r="AH170" s="1283"/>
      <c r="AI170" s="1283"/>
      <c r="AJ170" s="1293"/>
    </row>
    <row r="171" spans="1:36" s="742" customFormat="1" ht="13.5" customHeight="1" x14ac:dyDescent="0.15">
      <c r="A171" s="1281"/>
      <c r="B171" s="953"/>
      <c r="C171" s="953"/>
      <c r="D171" s="999"/>
      <c r="E171" s="1282" t="b">
        <v>0</v>
      </c>
      <c r="F171" s="1283" t="s">
        <v>219</v>
      </c>
      <c r="G171" s="1283"/>
      <c r="H171" s="1283"/>
      <c r="I171" s="1283"/>
      <c r="J171" s="1283"/>
      <c r="K171" s="1283"/>
      <c r="L171" s="1283"/>
      <c r="M171" s="1283"/>
      <c r="N171" s="1283"/>
      <c r="O171" s="1283"/>
      <c r="P171" s="1283"/>
      <c r="Q171" s="1283"/>
      <c r="R171" s="1283"/>
      <c r="S171" s="1283"/>
      <c r="T171" s="1283"/>
      <c r="U171" s="1283"/>
      <c r="V171" s="1283"/>
      <c r="W171" s="1283"/>
      <c r="X171" s="1283"/>
      <c r="Y171" s="1283"/>
      <c r="Z171" s="1283"/>
      <c r="AA171" s="1283"/>
      <c r="AB171" s="1283"/>
      <c r="AC171" s="1283"/>
      <c r="AD171" s="1283"/>
      <c r="AE171" s="1283"/>
      <c r="AF171" s="1283"/>
      <c r="AG171" s="1283"/>
      <c r="AH171" s="1283"/>
      <c r="AI171" s="1283"/>
      <c r="AJ171" s="1284"/>
    </row>
    <row r="172" spans="1:36" s="742" customFormat="1" ht="13.5" customHeight="1" x14ac:dyDescent="0.15">
      <c r="A172" s="1079"/>
      <c r="B172" s="1080"/>
      <c r="C172" s="1080"/>
      <c r="D172" s="1285"/>
      <c r="E172" s="1294" t="b">
        <v>0</v>
      </c>
      <c r="F172" s="1295" t="s">
        <v>220</v>
      </c>
      <c r="G172" s="1295"/>
      <c r="H172" s="1295"/>
      <c r="I172" s="1295"/>
      <c r="J172" s="1295"/>
      <c r="K172" s="1295"/>
      <c r="L172" s="1295"/>
      <c r="M172" s="1295"/>
      <c r="N172" s="1295"/>
      <c r="O172" s="1295"/>
      <c r="P172" s="1295"/>
      <c r="Q172" s="1295"/>
      <c r="R172" s="1295"/>
      <c r="S172" s="1295"/>
      <c r="T172" s="1295"/>
      <c r="U172" s="1295"/>
      <c r="V172" s="1295"/>
      <c r="W172" s="1295"/>
      <c r="X172" s="1295"/>
      <c r="Y172" s="1295"/>
      <c r="Z172" s="1295"/>
      <c r="AA172" s="1295"/>
      <c r="AB172" s="1295"/>
      <c r="AC172" s="1295"/>
      <c r="AD172" s="1295"/>
      <c r="AE172" s="1295"/>
      <c r="AF172" s="1295"/>
      <c r="AG172" s="1295"/>
      <c r="AH172" s="1295"/>
      <c r="AI172" s="1295"/>
      <c r="AJ172" s="1296"/>
    </row>
    <row r="173" spans="1:36" s="742" customFormat="1" ht="13.5" customHeight="1" x14ac:dyDescent="0.15">
      <c r="A173" s="1276" t="s">
        <v>221</v>
      </c>
      <c r="B173" s="989"/>
      <c r="C173" s="989"/>
      <c r="D173" s="1277"/>
      <c r="E173" s="1292" t="b">
        <v>0</v>
      </c>
      <c r="F173" s="1290" t="s">
        <v>222</v>
      </c>
      <c r="G173" s="1290"/>
      <c r="H173" s="1290"/>
      <c r="I173" s="1290"/>
      <c r="J173" s="1290"/>
      <c r="K173" s="1290"/>
      <c r="L173" s="1290"/>
      <c r="M173" s="1290"/>
      <c r="N173" s="1290"/>
      <c r="O173" s="1290"/>
      <c r="P173" s="1290"/>
      <c r="Q173" s="1290"/>
      <c r="R173" s="1290"/>
      <c r="S173" s="1290"/>
      <c r="T173" s="1290"/>
      <c r="U173" s="1290"/>
      <c r="V173" s="1290"/>
      <c r="W173" s="1290"/>
      <c r="X173" s="1290"/>
      <c r="Y173" s="1290"/>
      <c r="Z173" s="1290"/>
      <c r="AA173" s="1290"/>
      <c r="AB173" s="1290"/>
      <c r="AC173" s="1290"/>
      <c r="AD173" s="1290"/>
      <c r="AE173" s="1290"/>
      <c r="AF173" s="1290"/>
      <c r="AG173" s="1290"/>
      <c r="AH173" s="1290"/>
      <c r="AI173" s="1290"/>
      <c r="AJ173" s="1293"/>
    </row>
    <row r="174" spans="1:36" s="742" customFormat="1" ht="22.5" customHeight="1" x14ac:dyDescent="0.15">
      <c r="A174" s="1281"/>
      <c r="B174" s="953"/>
      <c r="C174" s="953"/>
      <c r="D174" s="999"/>
      <c r="E174" s="1282" t="b">
        <v>0</v>
      </c>
      <c r="F174" s="1283" t="s">
        <v>223</v>
      </c>
      <c r="G174" s="1283"/>
      <c r="H174" s="1283"/>
      <c r="I174" s="1283"/>
      <c r="J174" s="1283"/>
      <c r="K174" s="1283"/>
      <c r="L174" s="1283"/>
      <c r="M174" s="1283"/>
      <c r="N174" s="1283"/>
      <c r="O174" s="1283"/>
      <c r="P174" s="1283"/>
      <c r="Q174" s="1283"/>
      <c r="R174" s="1283"/>
      <c r="S174" s="1283"/>
      <c r="T174" s="1283"/>
      <c r="U174" s="1283"/>
      <c r="V174" s="1283"/>
      <c r="W174" s="1283"/>
      <c r="X174" s="1283"/>
      <c r="Y174" s="1283"/>
      <c r="Z174" s="1283"/>
      <c r="AA174" s="1283"/>
      <c r="AB174" s="1283"/>
      <c r="AC174" s="1283"/>
      <c r="AD174" s="1283"/>
      <c r="AE174" s="1283"/>
      <c r="AF174" s="1283"/>
      <c r="AG174" s="1283"/>
      <c r="AH174" s="1283"/>
      <c r="AI174" s="1283"/>
      <c r="AJ174" s="1284"/>
    </row>
    <row r="175" spans="1:36" s="742" customFormat="1" ht="13.5" customHeight="1" x14ac:dyDescent="0.15">
      <c r="A175" s="1281"/>
      <c r="B175" s="953"/>
      <c r="C175" s="953"/>
      <c r="D175" s="999"/>
      <c r="E175" s="1282" t="b">
        <v>1</v>
      </c>
      <c r="F175" s="1283" t="s">
        <v>224</v>
      </c>
      <c r="G175" s="1283"/>
      <c r="H175" s="1283"/>
      <c r="I175" s="1283"/>
      <c r="J175" s="1283"/>
      <c r="K175" s="1283"/>
      <c r="L175" s="1283"/>
      <c r="M175" s="1283"/>
      <c r="N175" s="1283"/>
      <c r="O175" s="1283"/>
      <c r="P175" s="1283"/>
      <c r="Q175" s="1283"/>
      <c r="R175" s="1283"/>
      <c r="S175" s="1283"/>
      <c r="T175" s="1283"/>
      <c r="U175" s="1283"/>
      <c r="V175" s="1283"/>
      <c r="W175" s="1283"/>
      <c r="X175" s="1283"/>
      <c r="Y175" s="1283"/>
      <c r="Z175" s="1283"/>
      <c r="AA175" s="1283"/>
      <c r="AB175" s="1283"/>
      <c r="AC175" s="1283"/>
      <c r="AD175" s="1283"/>
      <c r="AE175" s="1283"/>
      <c r="AF175" s="1283"/>
      <c r="AG175" s="1283"/>
      <c r="AH175" s="1283"/>
      <c r="AI175" s="1283"/>
      <c r="AJ175" s="1284"/>
    </row>
    <row r="176" spans="1:36" s="742" customFormat="1" ht="13.5" customHeight="1" x14ac:dyDescent="0.15">
      <c r="A176" s="1079"/>
      <c r="B176" s="1080"/>
      <c r="C176" s="1080"/>
      <c r="D176" s="1285"/>
      <c r="E176" s="1294" t="b">
        <v>0</v>
      </c>
      <c r="F176" s="1295" t="s">
        <v>225</v>
      </c>
      <c r="G176" s="1295"/>
      <c r="H176" s="1295"/>
      <c r="I176" s="1295"/>
      <c r="J176" s="1295"/>
      <c r="K176" s="1295"/>
      <c r="L176" s="1295"/>
      <c r="M176" s="1295"/>
      <c r="N176" s="1295"/>
      <c r="O176" s="1295"/>
      <c r="P176" s="1295"/>
      <c r="Q176" s="1295"/>
      <c r="R176" s="1295"/>
      <c r="S176" s="1295"/>
      <c r="T176" s="1295"/>
      <c r="U176" s="1295"/>
      <c r="V176" s="1295"/>
      <c r="W176" s="1295"/>
      <c r="X176" s="1295"/>
      <c r="Y176" s="1295"/>
      <c r="Z176" s="1295"/>
      <c r="AA176" s="1295"/>
      <c r="AB176" s="1295"/>
      <c r="AC176" s="1295"/>
      <c r="AD176" s="1295"/>
      <c r="AE176" s="1295"/>
      <c r="AF176" s="1295"/>
      <c r="AG176" s="1295"/>
      <c r="AH176" s="1295"/>
      <c r="AI176" s="1295"/>
      <c r="AJ176" s="1297"/>
    </row>
    <row r="177" spans="1:37" s="742" customFormat="1" ht="21" customHeight="1" x14ac:dyDescent="0.15">
      <c r="A177" s="1276" t="s">
        <v>226</v>
      </c>
      <c r="B177" s="989"/>
      <c r="C177" s="989"/>
      <c r="D177" s="1277"/>
      <c r="E177" s="1292" t="b">
        <v>1</v>
      </c>
      <c r="F177" s="1298" t="s">
        <v>227</v>
      </c>
      <c r="G177" s="1298"/>
      <c r="H177" s="1298"/>
      <c r="I177" s="1298"/>
      <c r="J177" s="1298"/>
      <c r="K177" s="1298"/>
      <c r="L177" s="1298"/>
      <c r="M177" s="1298"/>
      <c r="N177" s="1298"/>
      <c r="O177" s="1298"/>
      <c r="P177" s="1298"/>
      <c r="Q177" s="1298"/>
      <c r="R177" s="1298"/>
      <c r="S177" s="1298"/>
      <c r="T177" s="1298"/>
      <c r="U177" s="1298"/>
      <c r="V177" s="1298"/>
      <c r="W177" s="1298"/>
      <c r="X177" s="1298"/>
      <c r="Y177" s="1298"/>
      <c r="Z177" s="1298"/>
      <c r="AA177" s="1298"/>
      <c r="AB177" s="1298"/>
      <c r="AC177" s="1298"/>
      <c r="AD177" s="1298"/>
      <c r="AE177" s="1298"/>
      <c r="AF177" s="1298"/>
      <c r="AG177" s="1298"/>
      <c r="AH177" s="1298"/>
      <c r="AI177" s="1298"/>
      <c r="AJ177" s="1293"/>
    </row>
    <row r="178" spans="1:37" s="742" customFormat="1" ht="13.5" customHeight="1" x14ac:dyDescent="0.15">
      <c r="A178" s="1281"/>
      <c r="B178" s="953"/>
      <c r="C178" s="953"/>
      <c r="D178" s="999"/>
      <c r="E178" s="1282" t="b">
        <v>0</v>
      </c>
      <c r="F178" s="1003" t="s">
        <v>228</v>
      </c>
      <c r="G178" s="1003"/>
      <c r="H178" s="1003"/>
      <c r="I178" s="1003"/>
      <c r="J178" s="1003"/>
      <c r="K178" s="1003"/>
      <c r="L178" s="1003"/>
      <c r="M178" s="1003"/>
      <c r="N178" s="1003"/>
      <c r="O178" s="1003"/>
      <c r="P178" s="1003"/>
      <c r="Q178" s="1003"/>
      <c r="R178" s="1003"/>
      <c r="S178" s="1003"/>
      <c r="T178" s="1003"/>
      <c r="U178" s="1003"/>
      <c r="V178" s="1003"/>
      <c r="W178" s="1003"/>
      <c r="X178" s="1003"/>
      <c r="Y178" s="1003"/>
      <c r="Z178" s="1003"/>
      <c r="AA178" s="1003"/>
      <c r="AB178" s="1003"/>
      <c r="AC178" s="1003"/>
      <c r="AD178" s="1003"/>
      <c r="AE178" s="1003"/>
      <c r="AF178" s="1003"/>
      <c r="AG178" s="1003"/>
      <c r="AH178" s="1003"/>
      <c r="AI178" s="1003"/>
      <c r="AJ178" s="1293"/>
      <c r="AK178" s="726"/>
    </row>
    <row r="179" spans="1:37" s="742" customFormat="1" ht="13.5" customHeight="1" x14ac:dyDescent="0.15">
      <c r="A179" s="1281"/>
      <c r="B179" s="953"/>
      <c r="C179" s="953"/>
      <c r="D179" s="999"/>
      <c r="E179" s="1292" t="b">
        <v>0</v>
      </c>
      <c r="F179" s="1003" t="s">
        <v>229</v>
      </c>
      <c r="G179" s="1003"/>
      <c r="H179" s="1003"/>
      <c r="I179" s="1003"/>
      <c r="J179" s="1003"/>
      <c r="K179" s="1003"/>
      <c r="L179" s="1003"/>
      <c r="M179" s="1003"/>
      <c r="N179" s="1003"/>
      <c r="O179" s="1003"/>
      <c r="P179" s="1003"/>
      <c r="Q179" s="1003"/>
      <c r="R179" s="1003"/>
      <c r="S179" s="1003"/>
      <c r="T179" s="1003"/>
      <c r="U179" s="1003"/>
      <c r="V179" s="1003"/>
      <c r="W179" s="1003"/>
      <c r="X179" s="1003"/>
      <c r="Y179" s="1003"/>
      <c r="Z179" s="1003"/>
      <c r="AA179" s="1003"/>
      <c r="AB179" s="1003"/>
      <c r="AC179" s="1003"/>
      <c r="AD179" s="1003"/>
      <c r="AE179" s="1003"/>
      <c r="AF179" s="1003"/>
      <c r="AG179" s="1003"/>
      <c r="AH179" s="1003"/>
      <c r="AI179" s="1003"/>
      <c r="AJ179" s="1299"/>
    </row>
    <row r="180" spans="1:37" s="742" customFormat="1" ht="13.5" customHeight="1" x14ac:dyDescent="0.15">
      <c r="A180" s="1079"/>
      <c r="B180" s="1080"/>
      <c r="C180" s="1080"/>
      <c r="D180" s="1285"/>
      <c r="E180" s="1294" t="b">
        <v>0</v>
      </c>
      <c r="F180" s="1295" t="s">
        <v>230</v>
      </c>
      <c r="G180" s="1295"/>
      <c r="H180" s="1295"/>
      <c r="I180" s="1295"/>
      <c r="J180" s="1295"/>
      <c r="K180" s="1295"/>
      <c r="L180" s="1295"/>
      <c r="M180" s="1295"/>
      <c r="N180" s="1295"/>
      <c r="O180" s="1295"/>
      <c r="P180" s="1295"/>
      <c r="Q180" s="1295"/>
      <c r="R180" s="1295"/>
      <c r="S180" s="1295"/>
      <c r="T180" s="1295"/>
      <c r="U180" s="1295"/>
      <c r="V180" s="1295"/>
      <c r="W180" s="1295"/>
      <c r="X180" s="1295"/>
      <c r="Y180" s="1295"/>
      <c r="Z180" s="1295"/>
      <c r="AA180" s="1295"/>
      <c r="AB180" s="1295"/>
      <c r="AC180" s="1295"/>
      <c r="AD180" s="1295"/>
      <c r="AE180" s="1295"/>
      <c r="AF180" s="1295"/>
      <c r="AG180" s="1295"/>
      <c r="AH180" s="1295"/>
      <c r="AI180" s="1295"/>
      <c r="AJ180" s="1296"/>
    </row>
    <row r="181" spans="1:37" s="742" customFormat="1" ht="13.5" customHeight="1" x14ac:dyDescent="0.15">
      <c r="A181" s="1276" t="s">
        <v>231</v>
      </c>
      <c r="B181" s="989"/>
      <c r="C181" s="989"/>
      <c r="D181" s="1277"/>
      <c r="E181" s="1292" t="b">
        <v>0</v>
      </c>
      <c r="F181" s="1298" t="s">
        <v>232</v>
      </c>
      <c r="G181" s="1298"/>
      <c r="H181" s="1298"/>
      <c r="I181" s="1298"/>
      <c r="J181" s="1298"/>
      <c r="K181" s="1298"/>
      <c r="L181" s="1298"/>
      <c r="M181" s="1298"/>
      <c r="N181" s="1298"/>
      <c r="O181" s="1298"/>
      <c r="P181" s="1298"/>
      <c r="Q181" s="1298"/>
      <c r="R181" s="1298"/>
      <c r="S181" s="1298"/>
      <c r="T181" s="1298"/>
      <c r="U181" s="1298"/>
      <c r="V181" s="1298"/>
      <c r="W181" s="1298"/>
      <c r="X181" s="1298"/>
      <c r="Y181" s="1298"/>
      <c r="Z181" s="1298"/>
      <c r="AA181" s="1298"/>
      <c r="AB181" s="1298"/>
      <c r="AC181" s="1298"/>
      <c r="AD181" s="1298"/>
      <c r="AE181" s="1298"/>
      <c r="AF181" s="1298"/>
      <c r="AG181" s="1298"/>
      <c r="AH181" s="1298"/>
      <c r="AI181" s="1298"/>
      <c r="AJ181" s="1293"/>
    </row>
    <row r="182" spans="1:37" s="742" customFormat="1" ht="21" customHeight="1" x14ac:dyDescent="0.15">
      <c r="A182" s="1281"/>
      <c r="B182" s="953"/>
      <c r="C182" s="953"/>
      <c r="D182" s="999"/>
      <c r="E182" s="1282" t="b">
        <v>0</v>
      </c>
      <c r="F182" s="1003" t="s">
        <v>233</v>
      </c>
      <c r="G182" s="1003"/>
      <c r="H182" s="1003"/>
      <c r="I182" s="1003"/>
      <c r="J182" s="1003"/>
      <c r="K182" s="1003"/>
      <c r="L182" s="1003"/>
      <c r="M182" s="1003"/>
      <c r="N182" s="1003"/>
      <c r="O182" s="1003"/>
      <c r="P182" s="1003"/>
      <c r="Q182" s="1003"/>
      <c r="R182" s="1003"/>
      <c r="S182" s="1003"/>
      <c r="T182" s="1003"/>
      <c r="U182" s="1003"/>
      <c r="V182" s="1003"/>
      <c r="W182" s="1003"/>
      <c r="X182" s="1003"/>
      <c r="Y182" s="1003"/>
      <c r="Z182" s="1003"/>
      <c r="AA182" s="1003"/>
      <c r="AB182" s="1003"/>
      <c r="AC182" s="1003"/>
      <c r="AD182" s="1003"/>
      <c r="AE182" s="1003"/>
      <c r="AF182" s="1003"/>
      <c r="AG182" s="1003"/>
      <c r="AH182" s="1003"/>
      <c r="AI182" s="1003"/>
      <c r="AJ182" s="1284"/>
    </row>
    <row r="183" spans="1:37" s="742" customFormat="1" ht="13.5" customHeight="1" x14ac:dyDescent="0.15">
      <c r="A183" s="1281"/>
      <c r="B183" s="953"/>
      <c r="C183" s="953"/>
      <c r="D183" s="999"/>
      <c r="E183" s="1282" t="b">
        <v>0</v>
      </c>
      <c r="F183" s="1003" t="s">
        <v>234</v>
      </c>
      <c r="G183" s="1003"/>
      <c r="H183" s="1003"/>
      <c r="I183" s="1003"/>
      <c r="J183" s="1003"/>
      <c r="K183" s="1003"/>
      <c r="L183" s="1003"/>
      <c r="M183" s="1003"/>
      <c r="N183" s="1003"/>
      <c r="O183" s="1003"/>
      <c r="P183" s="1003"/>
      <c r="Q183" s="1003"/>
      <c r="R183" s="1003"/>
      <c r="S183" s="1003"/>
      <c r="T183" s="1003"/>
      <c r="U183" s="1003"/>
      <c r="V183" s="1003"/>
      <c r="W183" s="1003"/>
      <c r="X183" s="1003"/>
      <c r="Y183" s="1003"/>
      <c r="Z183" s="1003"/>
      <c r="AA183" s="1003"/>
      <c r="AB183" s="1003"/>
      <c r="AC183" s="1003"/>
      <c r="AD183" s="1003"/>
      <c r="AE183" s="1003"/>
      <c r="AF183" s="1003"/>
      <c r="AG183" s="1003"/>
      <c r="AH183" s="1003"/>
      <c r="AI183" s="1003"/>
      <c r="AJ183" s="1284"/>
    </row>
    <row r="184" spans="1:37" s="742" customFormat="1" ht="13.5" customHeight="1" x14ac:dyDescent="0.15">
      <c r="A184" s="1079"/>
      <c r="B184" s="1080"/>
      <c r="C184" s="1080"/>
      <c r="D184" s="1285"/>
      <c r="E184" s="1294" t="b">
        <v>1</v>
      </c>
      <c r="F184" s="1295" t="s">
        <v>235</v>
      </c>
      <c r="G184" s="1295"/>
      <c r="H184" s="1295"/>
      <c r="I184" s="1295"/>
      <c r="J184" s="1295"/>
      <c r="K184" s="1295"/>
      <c r="L184" s="1295"/>
      <c r="M184" s="1295"/>
      <c r="N184" s="1295"/>
      <c r="O184" s="1295"/>
      <c r="P184" s="1295"/>
      <c r="Q184" s="1295"/>
      <c r="R184" s="1295"/>
      <c r="S184" s="1295"/>
      <c r="T184" s="1295"/>
      <c r="U184" s="1295"/>
      <c r="V184" s="1295"/>
      <c r="W184" s="1295"/>
      <c r="X184" s="1295"/>
      <c r="Y184" s="1295"/>
      <c r="Z184" s="1295"/>
      <c r="AA184" s="1295"/>
      <c r="AB184" s="1295"/>
      <c r="AC184" s="1295"/>
      <c r="AD184" s="1295"/>
      <c r="AE184" s="1295"/>
      <c r="AF184" s="1295"/>
      <c r="AG184" s="1295"/>
      <c r="AH184" s="1295"/>
      <c r="AI184" s="1295"/>
      <c r="AJ184" s="1297"/>
    </row>
    <row r="185" spans="1:37" s="742" customFormat="1" ht="13.5" customHeight="1" x14ac:dyDescent="0.15">
      <c r="A185" s="1276" t="s">
        <v>236</v>
      </c>
      <c r="B185" s="989"/>
      <c r="C185" s="989"/>
      <c r="D185" s="1277"/>
      <c r="E185" s="1292" t="b">
        <v>1</v>
      </c>
      <c r="F185" s="1298" t="s">
        <v>237</v>
      </c>
      <c r="G185" s="1298"/>
      <c r="H185" s="1298"/>
      <c r="I185" s="1298"/>
      <c r="J185" s="1298"/>
      <c r="K185" s="1298"/>
      <c r="L185" s="1298"/>
      <c r="M185" s="1298"/>
      <c r="N185" s="1298"/>
      <c r="O185" s="1298"/>
      <c r="P185" s="1298"/>
      <c r="Q185" s="1298"/>
      <c r="R185" s="1298"/>
      <c r="S185" s="1298"/>
      <c r="T185" s="1298"/>
      <c r="U185" s="1298"/>
      <c r="V185" s="1298"/>
      <c r="W185" s="1298"/>
      <c r="X185" s="1298"/>
      <c r="Y185" s="1298"/>
      <c r="Z185" s="1298"/>
      <c r="AA185" s="1298"/>
      <c r="AB185" s="1298"/>
      <c r="AC185" s="1298"/>
      <c r="AD185" s="1298"/>
      <c r="AE185" s="1298"/>
      <c r="AF185" s="1298"/>
      <c r="AG185" s="1298"/>
      <c r="AH185" s="1298"/>
      <c r="AI185" s="1298"/>
      <c r="AJ185" s="1300"/>
      <c r="AK185" s="1005"/>
    </row>
    <row r="186" spans="1:37" ht="13.5" customHeight="1" x14ac:dyDescent="0.15">
      <c r="A186" s="1281"/>
      <c r="B186" s="953"/>
      <c r="C186" s="953"/>
      <c r="D186" s="999"/>
      <c r="E186" s="1282" t="b">
        <v>0</v>
      </c>
      <c r="F186" s="1003" t="s">
        <v>238</v>
      </c>
      <c r="G186" s="1003"/>
      <c r="H186" s="1003"/>
      <c r="I186" s="1003"/>
      <c r="J186" s="1003"/>
      <c r="K186" s="1003"/>
      <c r="L186" s="1003"/>
      <c r="M186" s="1003"/>
      <c r="N186" s="1003"/>
      <c r="O186" s="1003"/>
      <c r="P186" s="1003"/>
      <c r="Q186" s="1003"/>
      <c r="R186" s="1003"/>
      <c r="S186" s="1003"/>
      <c r="T186" s="1003"/>
      <c r="U186" s="1003"/>
      <c r="V186" s="1003"/>
      <c r="W186" s="1003"/>
      <c r="X186" s="1003"/>
      <c r="Y186" s="1003"/>
      <c r="Z186" s="1003"/>
      <c r="AA186" s="1003"/>
      <c r="AB186" s="1003"/>
      <c r="AC186" s="1003"/>
      <c r="AD186" s="1003"/>
      <c r="AE186" s="1003"/>
      <c r="AF186" s="1003"/>
      <c r="AG186" s="1003"/>
      <c r="AH186" s="1003"/>
      <c r="AI186" s="1003"/>
      <c r="AJ186" s="1284"/>
      <c r="AK186" s="742"/>
    </row>
    <row r="187" spans="1:37" ht="13.5" customHeight="1" x14ac:dyDescent="0.15">
      <c r="A187" s="1281"/>
      <c r="B187" s="953"/>
      <c r="C187" s="953"/>
      <c r="D187" s="999"/>
      <c r="E187" s="1282" t="b">
        <v>0</v>
      </c>
      <c r="F187" s="1003" t="s">
        <v>239</v>
      </c>
      <c r="G187" s="1003"/>
      <c r="H187" s="1003"/>
      <c r="I187" s="1003"/>
      <c r="J187" s="1003"/>
      <c r="K187" s="1003"/>
      <c r="L187" s="1003"/>
      <c r="M187" s="1003"/>
      <c r="N187" s="1003"/>
      <c r="O187" s="1003"/>
      <c r="P187" s="1003"/>
      <c r="Q187" s="1003"/>
      <c r="R187" s="1003"/>
      <c r="S187" s="1003"/>
      <c r="T187" s="1003"/>
      <c r="U187" s="1003"/>
      <c r="V187" s="1003"/>
      <c r="W187" s="1003"/>
      <c r="X187" s="1003"/>
      <c r="Y187" s="1003"/>
      <c r="Z187" s="1003"/>
      <c r="AA187" s="1003"/>
      <c r="AB187" s="1003"/>
      <c r="AC187" s="1003"/>
      <c r="AD187" s="1003"/>
      <c r="AE187" s="1003"/>
      <c r="AF187" s="1003"/>
      <c r="AG187" s="1003"/>
      <c r="AH187" s="1003"/>
      <c r="AI187" s="1003"/>
      <c r="AJ187" s="1284"/>
      <c r="AK187" s="742"/>
    </row>
    <row r="188" spans="1:37" ht="13.5" customHeight="1" thickBot="1" x14ac:dyDescent="0.2">
      <c r="A188" s="1079"/>
      <c r="B188" s="1080"/>
      <c r="C188" s="1080"/>
      <c r="D188" s="1285"/>
      <c r="E188" s="1301" t="b">
        <v>0</v>
      </c>
      <c r="F188" s="1013" t="s">
        <v>240</v>
      </c>
      <c r="G188" s="1013"/>
      <c r="H188" s="1013"/>
      <c r="I188" s="1013"/>
      <c r="J188" s="1013"/>
      <c r="K188" s="1013"/>
      <c r="L188" s="1013"/>
      <c r="M188" s="1013"/>
      <c r="N188" s="1013"/>
      <c r="O188" s="1013"/>
      <c r="P188" s="1013"/>
      <c r="Q188" s="1013"/>
      <c r="R188" s="1013"/>
      <c r="S188" s="1013"/>
      <c r="T188" s="1013"/>
      <c r="U188" s="1013"/>
      <c r="V188" s="1013"/>
      <c r="W188" s="1013"/>
      <c r="X188" s="1013"/>
      <c r="Y188" s="1013"/>
      <c r="Z188" s="1013"/>
      <c r="AA188" s="1013"/>
      <c r="AB188" s="1013"/>
      <c r="AC188" s="1013"/>
      <c r="AD188" s="1013"/>
      <c r="AE188" s="1013"/>
      <c r="AF188" s="1013"/>
      <c r="AG188" s="1013"/>
      <c r="AH188" s="1013"/>
      <c r="AI188" s="1013"/>
      <c r="AJ188" s="789"/>
    </row>
    <row r="189" spans="1:37" ht="7.5" customHeight="1" x14ac:dyDescent="0.15">
      <c r="A189" s="1302"/>
      <c r="B189" s="1302"/>
      <c r="C189" s="1302"/>
      <c r="D189" s="1302"/>
      <c r="E189" s="1302"/>
      <c r="F189" s="1302"/>
      <c r="G189" s="1302"/>
      <c r="H189" s="1302"/>
      <c r="I189" s="1302"/>
      <c r="J189" s="1302"/>
      <c r="K189" s="1302"/>
      <c r="L189" s="1302"/>
      <c r="M189" s="1302"/>
      <c r="N189" s="1302"/>
      <c r="O189" s="1302"/>
      <c r="P189" s="1302"/>
      <c r="Q189" s="1302"/>
      <c r="R189" s="1302"/>
      <c r="S189" s="1302"/>
      <c r="T189" s="1302"/>
      <c r="U189" s="1302"/>
      <c r="V189" s="1302"/>
      <c r="W189" s="1302"/>
      <c r="X189" s="1302"/>
      <c r="Y189" s="1302"/>
      <c r="Z189" s="1302"/>
      <c r="AA189" s="1302"/>
      <c r="AB189" s="1302"/>
      <c r="AC189" s="1302"/>
      <c r="AD189" s="1302"/>
      <c r="AE189" s="1302"/>
      <c r="AF189" s="1302"/>
      <c r="AG189" s="1302"/>
      <c r="AH189" s="1302"/>
      <c r="AI189" s="1302"/>
      <c r="AJ189" s="1302"/>
    </row>
    <row r="190" spans="1:37" s="742" customFormat="1" ht="12" customHeight="1" x14ac:dyDescent="0.15">
      <c r="A190" s="1303"/>
      <c r="B190" s="724"/>
      <c r="C190" s="724"/>
      <c r="D190" s="724"/>
      <c r="E190" s="724"/>
      <c r="F190" s="724"/>
      <c r="G190" s="724"/>
      <c r="H190" s="724"/>
      <c r="I190" s="724"/>
      <c r="J190" s="724"/>
      <c r="K190" s="724"/>
      <c r="L190" s="724"/>
      <c r="M190" s="724"/>
      <c r="N190" s="724"/>
      <c r="O190" s="724"/>
      <c r="P190" s="724"/>
      <c r="Q190" s="724"/>
      <c r="R190" s="724"/>
      <c r="S190" s="724"/>
      <c r="T190" s="724"/>
      <c r="U190" s="724"/>
      <c r="V190" s="724"/>
      <c r="W190" s="724"/>
      <c r="X190" s="724"/>
      <c r="Y190" s="724"/>
      <c r="Z190" s="724"/>
      <c r="AA190" s="724"/>
      <c r="AB190" s="724"/>
      <c r="AC190" s="724"/>
      <c r="AD190" s="724"/>
      <c r="AE190" s="724"/>
      <c r="AF190" s="724"/>
      <c r="AG190" s="724"/>
      <c r="AH190" s="724"/>
      <c r="AI190" s="724"/>
      <c r="AJ190" s="724"/>
      <c r="AK190" s="726"/>
    </row>
    <row r="191" spans="1:37" ht="19.5" customHeight="1" x14ac:dyDescent="0.15">
      <c r="A191" s="735" t="s">
        <v>241</v>
      </c>
      <c r="B191" s="735"/>
      <c r="C191" s="735"/>
      <c r="D191" s="735"/>
      <c r="E191" s="735"/>
      <c r="F191" s="735"/>
      <c r="G191" s="735"/>
      <c r="H191" s="735"/>
      <c r="I191" s="736"/>
      <c r="J191" s="736"/>
      <c r="K191" s="736"/>
      <c r="L191" s="736"/>
      <c r="M191" s="736"/>
      <c r="N191" s="736"/>
      <c r="O191" s="736"/>
      <c r="P191" s="736"/>
      <c r="Q191" s="736"/>
      <c r="R191" s="736"/>
      <c r="S191" s="736"/>
      <c r="T191" s="736"/>
      <c r="U191" s="736"/>
      <c r="V191" s="736"/>
      <c r="W191" s="736"/>
      <c r="X191" s="736"/>
      <c r="Y191" s="736"/>
      <c r="Z191" s="736"/>
      <c r="AA191" s="736"/>
      <c r="AB191" s="736"/>
      <c r="AC191" s="736"/>
      <c r="AD191" s="736"/>
      <c r="AE191" s="736"/>
      <c r="AF191" s="736"/>
      <c r="AG191" s="736"/>
      <c r="AH191" s="736"/>
      <c r="AI191" s="736"/>
      <c r="AJ191" s="736"/>
    </row>
    <row r="192" spans="1:37" ht="4.5" customHeight="1" x14ac:dyDescent="0.15">
      <c r="A192" s="735"/>
      <c r="B192" s="735"/>
      <c r="C192" s="735"/>
      <c r="D192" s="735"/>
      <c r="E192" s="735"/>
      <c r="F192" s="735"/>
      <c r="G192" s="735"/>
      <c r="H192" s="735"/>
      <c r="I192" s="736"/>
      <c r="J192" s="736"/>
      <c r="K192" s="736"/>
      <c r="L192" s="736"/>
      <c r="M192" s="736"/>
      <c r="N192" s="736"/>
      <c r="O192" s="736"/>
      <c r="P192" s="736"/>
      <c r="Q192" s="736"/>
      <c r="R192" s="736"/>
      <c r="S192" s="736"/>
      <c r="T192" s="736"/>
      <c r="U192" s="736"/>
      <c r="V192" s="736"/>
      <c r="W192" s="736"/>
      <c r="X192" s="736"/>
      <c r="Y192" s="736"/>
      <c r="Z192" s="736"/>
      <c r="AA192" s="736"/>
      <c r="AB192" s="736"/>
      <c r="AC192" s="736"/>
      <c r="AD192" s="736"/>
      <c r="AE192" s="736"/>
      <c r="AF192" s="736"/>
      <c r="AG192" s="736"/>
      <c r="AH192" s="736"/>
      <c r="AI192" s="736"/>
      <c r="AJ192" s="736"/>
    </row>
    <row r="193" spans="1:37" s="742" customFormat="1" ht="14.25" thickBot="1" x14ac:dyDescent="0.2">
      <c r="A193" s="906" t="s">
        <v>20</v>
      </c>
      <c r="B193" s="841" t="s">
        <v>242</v>
      </c>
      <c r="C193" s="1304"/>
      <c r="D193" s="1304"/>
      <c r="E193" s="1304"/>
      <c r="F193" s="1304"/>
      <c r="G193" s="1304"/>
      <c r="H193" s="1304"/>
      <c r="I193" s="1304"/>
      <c r="J193" s="1304"/>
      <c r="K193" s="1304"/>
      <c r="L193" s="1304"/>
      <c r="M193" s="1304"/>
      <c r="N193" s="1304"/>
      <c r="O193" s="1304"/>
      <c r="P193" s="1304"/>
      <c r="Q193" s="1304"/>
      <c r="R193" s="1304"/>
      <c r="S193" s="1304"/>
      <c r="T193" s="1304"/>
      <c r="U193" s="1304"/>
      <c r="V193" s="1304"/>
      <c r="W193" s="1304"/>
      <c r="X193" s="1304"/>
      <c r="Y193" s="1304"/>
      <c r="Z193" s="1304"/>
      <c r="AA193" s="1304"/>
      <c r="AB193" s="1304"/>
      <c r="AC193" s="1304"/>
      <c r="AD193" s="1304"/>
      <c r="AE193" s="1304"/>
      <c r="AF193" s="1304"/>
      <c r="AG193" s="1304"/>
      <c r="AH193" s="1304"/>
      <c r="AI193" s="1304"/>
      <c r="AJ193" s="726"/>
      <c r="AK193" s="726"/>
    </row>
    <row r="194" spans="1:37" s="742" customFormat="1" ht="14.25" customHeight="1" thickBot="1" x14ac:dyDescent="0.2">
      <c r="A194" s="1305" t="s">
        <v>243</v>
      </c>
      <c r="B194" s="1306"/>
      <c r="C194" s="1306"/>
      <c r="D194" s="1306"/>
      <c r="E194" s="1306"/>
      <c r="F194" s="1306"/>
      <c r="G194" s="1306"/>
      <c r="H194" s="1306"/>
      <c r="I194" s="1306"/>
      <c r="J194" s="1306"/>
      <c r="K194" s="1306"/>
      <c r="L194" s="1306"/>
      <c r="M194" s="1306"/>
      <c r="N194" s="1306"/>
      <c r="O194" s="1306"/>
      <c r="P194" s="1306"/>
      <c r="Q194" s="1306"/>
      <c r="R194" s="1306"/>
      <c r="S194" s="1306"/>
      <c r="T194" s="1306"/>
      <c r="U194" s="1306"/>
      <c r="V194" s="1306"/>
      <c r="W194" s="1306"/>
      <c r="X194" s="1307"/>
      <c r="Y194" s="1032" t="s">
        <v>244</v>
      </c>
      <c r="Z194" s="1033"/>
      <c r="AA194" s="1033"/>
      <c r="AB194" s="1033"/>
      <c r="AC194" s="1033"/>
      <c r="AD194" s="1033"/>
      <c r="AE194" s="1033"/>
      <c r="AF194" s="1033"/>
      <c r="AG194" s="1033"/>
      <c r="AH194" s="1033"/>
      <c r="AI194" s="1033"/>
      <c r="AJ194" s="1308" t="e" cm="1">
        <f t="array" ref="AJ194">IF(COUNTIF('[4]別紙様式2-2 個表_処遇'!T11:T110,"*加算Ⅰ*")+COUNTIF('[4]別紙様式2-2 個表_処遇'!T11:T110,"*加算Ⅱ*"),IF(PRODUCT((A195:A201=TRUE)*1),"○","×"),IF(AND(PRODUCT((A195:A197=TRUE)*1),(PRODUCT((A199:A201=TRUE)*1))),"○","×"))</f>
        <v>#VALUE!</v>
      </c>
      <c r="AK194" s="726"/>
    </row>
    <row r="195" spans="1:37" s="742" customFormat="1" ht="13.5" customHeight="1" x14ac:dyDescent="0.15">
      <c r="A195" s="1309" t="b">
        <v>1</v>
      </c>
      <c r="B195" s="1310" t="s">
        <v>245</v>
      </c>
      <c r="C195" s="1311"/>
      <c r="D195" s="1311"/>
      <c r="E195" s="1311"/>
      <c r="F195" s="1311"/>
      <c r="G195" s="1311"/>
      <c r="H195" s="1311"/>
      <c r="I195" s="1311"/>
      <c r="J195" s="1311"/>
      <c r="K195" s="1311"/>
      <c r="L195" s="1311"/>
      <c r="M195" s="1311"/>
      <c r="N195" s="1311"/>
      <c r="O195" s="1311"/>
      <c r="P195" s="1311"/>
      <c r="Q195" s="1311"/>
      <c r="R195" s="1311"/>
      <c r="S195" s="1311"/>
      <c r="T195" s="1311"/>
      <c r="U195" s="1311"/>
      <c r="V195" s="1311"/>
      <c r="W195" s="1311"/>
      <c r="X195" s="1312"/>
      <c r="Y195" s="1313" t="s">
        <v>246</v>
      </c>
      <c r="Z195" s="1314"/>
      <c r="AA195" s="1314"/>
      <c r="AB195" s="1314"/>
      <c r="AC195" s="1314"/>
      <c r="AD195" s="1314"/>
      <c r="AE195" s="1314"/>
      <c r="AF195" s="1314"/>
      <c r="AG195" s="1314"/>
      <c r="AH195" s="1314"/>
      <c r="AI195" s="1314"/>
      <c r="AJ195" s="1315"/>
      <c r="AK195" s="726"/>
    </row>
    <row r="196" spans="1:37" s="742" customFormat="1" ht="13.5" customHeight="1" x14ac:dyDescent="0.15">
      <c r="A196" s="1316" t="b">
        <v>1</v>
      </c>
      <c r="B196" s="926" t="s">
        <v>247</v>
      </c>
      <c r="C196" s="1317"/>
      <c r="D196" s="1317"/>
      <c r="E196" s="1317"/>
      <c r="F196" s="1317"/>
      <c r="G196" s="1317"/>
      <c r="H196" s="1317"/>
      <c r="I196" s="1317"/>
      <c r="J196" s="1317"/>
      <c r="K196" s="1317"/>
      <c r="L196" s="1317"/>
      <c r="M196" s="1317"/>
      <c r="N196" s="1317"/>
      <c r="O196" s="1317"/>
      <c r="P196" s="1317"/>
      <c r="Q196" s="1317"/>
      <c r="R196" s="1317"/>
      <c r="S196" s="1317"/>
      <c r="T196" s="1317"/>
      <c r="U196" s="1317"/>
      <c r="V196" s="1317"/>
      <c r="W196" s="1317"/>
      <c r="X196" s="1318"/>
      <c r="Y196" s="1319" t="s">
        <v>248</v>
      </c>
      <c r="Z196" s="1320"/>
      <c r="AA196" s="1320"/>
      <c r="AB196" s="1320"/>
      <c r="AC196" s="1320"/>
      <c r="AD196" s="1320"/>
      <c r="AE196" s="1320"/>
      <c r="AF196" s="1320"/>
      <c r="AG196" s="1320"/>
      <c r="AH196" s="1320"/>
      <c r="AI196" s="1320"/>
      <c r="AJ196" s="1321"/>
      <c r="AK196" s="726"/>
    </row>
    <row r="197" spans="1:37" s="742" customFormat="1" x14ac:dyDescent="0.15">
      <c r="A197" s="1316" t="b">
        <v>1</v>
      </c>
      <c r="B197" s="926" t="s">
        <v>249</v>
      </c>
      <c r="C197" s="1317"/>
      <c r="D197" s="1317"/>
      <c r="E197" s="1317"/>
      <c r="F197" s="1317"/>
      <c r="G197" s="1317"/>
      <c r="H197" s="1317"/>
      <c r="I197" s="1317"/>
      <c r="J197" s="1317"/>
      <c r="K197" s="1317"/>
      <c r="L197" s="1317"/>
      <c r="M197" s="1317"/>
      <c r="N197" s="1317"/>
      <c r="O197" s="1317"/>
      <c r="P197" s="1317"/>
      <c r="Q197" s="1317"/>
      <c r="R197" s="1317"/>
      <c r="S197" s="1317"/>
      <c r="T197" s="1317"/>
      <c r="U197" s="1317"/>
      <c r="V197" s="1317"/>
      <c r="W197" s="1317"/>
      <c r="X197" s="1318"/>
      <c r="Y197" s="1319" t="s">
        <v>250</v>
      </c>
      <c r="Z197" s="1320"/>
      <c r="AA197" s="1320"/>
      <c r="AB197" s="1320"/>
      <c r="AC197" s="1320"/>
      <c r="AD197" s="1320"/>
      <c r="AE197" s="1320"/>
      <c r="AF197" s="1320"/>
      <c r="AG197" s="1320"/>
      <c r="AH197" s="1320"/>
      <c r="AI197" s="1320"/>
      <c r="AJ197" s="1321"/>
      <c r="AK197" s="726"/>
    </row>
    <row r="198" spans="1:37" s="742" customFormat="1" ht="26.25" customHeight="1" x14ac:dyDescent="0.15">
      <c r="A198" s="1316" t="b">
        <v>1</v>
      </c>
      <c r="B198" s="1070" t="s">
        <v>251</v>
      </c>
      <c r="C198" s="1070"/>
      <c r="D198" s="1070"/>
      <c r="E198" s="1070"/>
      <c r="F198" s="1070"/>
      <c r="G198" s="1070"/>
      <c r="H198" s="1070"/>
      <c r="I198" s="1070"/>
      <c r="J198" s="1070"/>
      <c r="K198" s="1070"/>
      <c r="L198" s="1070"/>
      <c r="M198" s="1070"/>
      <c r="N198" s="1070"/>
      <c r="O198" s="1070"/>
      <c r="P198" s="1070"/>
      <c r="Q198" s="1070"/>
      <c r="R198" s="1070"/>
      <c r="S198" s="1070"/>
      <c r="T198" s="1070"/>
      <c r="U198" s="1070"/>
      <c r="V198" s="1070"/>
      <c r="W198" s="1070"/>
      <c r="X198" s="1322"/>
      <c r="Y198" s="1319" t="s">
        <v>252</v>
      </c>
      <c r="Z198" s="1320"/>
      <c r="AA198" s="1320"/>
      <c r="AB198" s="1320"/>
      <c r="AC198" s="1320"/>
      <c r="AD198" s="1320"/>
      <c r="AE198" s="1320"/>
      <c r="AF198" s="1320"/>
      <c r="AG198" s="1320"/>
      <c r="AH198" s="1320"/>
      <c r="AI198" s="1320"/>
      <c r="AJ198" s="1321"/>
      <c r="AK198" s="726"/>
    </row>
    <row r="199" spans="1:37" s="742" customFormat="1" ht="23.25" customHeight="1" x14ac:dyDescent="0.15">
      <c r="A199" s="1316" t="b">
        <v>1</v>
      </c>
      <c r="B199" s="1323" t="s">
        <v>253</v>
      </c>
      <c r="C199" s="1323"/>
      <c r="D199" s="1323"/>
      <c r="E199" s="1323"/>
      <c r="F199" s="1323"/>
      <c r="G199" s="1323"/>
      <c r="H199" s="1323"/>
      <c r="I199" s="1323"/>
      <c r="J199" s="1323"/>
      <c r="K199" s="1323"/>
      <c r="L199" s="1323"/>
      <c r="M199" s="1323"/>
      <c r="N199" s="1323"/>
      <c r="O199" s="1323"/>
      <c r="P199" s="1323"/>
      <c r="Q199" s="1323"/>
      <c r="R199" s="1323"/>
      <c r="S199" s="1323"/>
      <c r="T199" s="1323"/>
      <c r="U199" s="1323"/>
      <c r="V199" s="1323"/>
      <c r="W199" s="1323"/>
      <c r="X199" s="1324"/>
      <c r="Y199" s="1319" t="s">
        <v>254</v>
      </c>
      <c r="Z199" s="1320"/>
      <c r="AA199" s="1320"/>
      <c r="AB199" s="1320"/>
      <c r="AC199" s="1320"/>
      <c r="AD199" s="1320"/>
      <c r="AE199" s="1320"/>
      <c r="AF199" s="1320"/>
      <c r="AG199" s="1320"/>
      <c r="AH199" s="1320"/>
      <c r="AI199" s="1320"/>
      <c r="AJ199" s="1321"/>
      <c r="AK199" s="726"/>
    </row>
    <row r="200" spans="1:37" s="742" customFormat="1" ht="13.5" customHeight="1" x14ac:dyDescent="0.15">
      <c r="A200" s="1316" t="b">
        <v>1</v>
      </c>
      <c r="B200" s="1323" t="s">
        <v>255</v>
      </c>
      <c r="C200" s="1323"/>
      <c r="D200" s="1323"/>
      <c r="E200" s="1323"/>
      <c r="F200" s="1323"/>
      <c r="G200" s="1323"/>
      <c r="H200" s="1323"/>
      <c r="I200" s="1323"/>
      <c r="J200" s="1323"/>
      <c r="K200" s="1323"/>
      <c r="L200" s="1323"/>
      <c r="M200" s="1323"/>
      <c r="N200" s="1323"/>
      <c r="O200" s="1323"/>
      <c r="P200" s="1323"/>
      <c r="Q200" s="1323"/>
      <c r="R200" s="1323"/>
      <c r="S200" s="1323"/>
      <c r="T200" s="1323"/>
      <c r="U200" s="1323"/>
      <c r="V200" s="1323"/>
      <c r="W200" s="1323"/>
      <c r="X200" s="1324"/>
      <c r="Y200" s="1325" t="s">
        <v>256</v>
      </c>
      <c r="Z200" s="1326"/>
      <c r="AA200" s="1326"/>
      <c r="AB200" s="1326"/>
      <c r="AC200" s="1326"/>
      <c r="AD200" s="1326"/>
      <c r="AE200" s="1326"/>
      <c r="AF200" s="1326"/>
      <c r="AG200" s="1326"/>
      <c r="AH200" s="1326"/>
      <c r="AI200" s="1326"/>
      <c r="AJ200" s="1327"/>
      <c r="AK200" s="726"/>
    </row>
    <row r="201" spans="1:37" s="742" customFormat="1" ht="13.5" customHeight="1" thickBot="1" x14ac:dyDescent="0.2">
      <c r="A201" s="1328" t="b">
        <v>1</v>
      </c>
      <c r="B201" s="1184" t="s">
        <v>257</v>
      </c>
      <c r="C201" s="1329"/>
      <c r="D201" s="1329"/>
      <c r="E201" s="1329"/>
      <c r="F201" s="1329"/>
      <c r="G201" s="1329"/>
      <c r="H201" s="1329"/>
      <c r="I201" s="1329"/>
      <c r="J201" s="1329"/>
      <c r="K201" s="1329"/>
      <c r="L201" s="1329"/>
      <c r="M201" s="1329"/>
      <c r="N201" s="1329"/>
      <c r="O201" s="1329"/>
      <c r="P201" s="1329"/>
      <c r="Q201" s="1329"/>
      <c r="R201" s="1329"/>
      <c r="S201" s="1329"/>
      <c r="T201" s="1329"/>
      <c r="U201" s="1329"/>
      <c r="V201" s="1329"/>
      <c r="W201" s="1329"/>
      <c r="X201" s="1330"/>
      <c r="Y201" s="1331" t="s">
        <v>258</v>
      </c>
      <c r="Z201" s="1332"/>
      <c r="AA201" s="1332"/>
      <c r="AB201" s="1332"/>
      <c r="AC201" s="1332"/>
      <c r="AD201" s="1332"/>
      <c r="AE201" s="1332"/>
      <c r="AF201" s="1332"/>
      <c r="AG201" s="1332"/>
      <c r="AH201" s="1332"/>
      <c r="AI201" s="1332"/>
      <c r="AJ201" s="1333"/>
      <c r="AK201" s="726"/>
    </row>
    <row r="202" spans="1:37" s="742" customFormat="1" ht="5.25" customHeight="1" x14ac:dyDescent="0.15">
      <c r="A202" s="1304"/>
      <c r="B202" s="846"/>
      <c r="C202" s="1304"/>
      <c r="D202" s="1304"/>
      <c r="E202" s="1304"/>
      <c r="F202" s="1304"/>
      <c r="G202" s="1304"/>
      <c r="H202" s="1304"/>
      <c r="I202" s="1304"/>
      <c r="J202" s="1304"/>
      <c r="K202" s="1304"/>
      <c r="L202" s="1304"/>
      <c r="M202" s="1304"/>
      <c r="N202" s="1304"/>
      <c r="O202" s="1304"/>
      <c r="P202" s="1304"/>
      <c r="Q202" s="1304"/>
      <c r="R202" s="1304"/>
      <c r="S202" s="1304"/>
      <c r="T202" s="1304"/>
      <c r="U202" s="1304"/>
      <c r="V202" s="1304"/>
      <c r="W202" s="1304"/>
      <c r="X202" s="1304"/>
      <c r="Y202" s="846"/>
      <c r="Z202" s="846"/>
      <c r="AA202" s="846"/>
      <c r="AB202" s="846"/>
      <c r="AC202" s="846"/>
      <c r="AD202" s="846"/>
      <c r="AE202" s="846"/>
      <c r="AF202" s="846"/>
      <c r="AG202" s="846"/>
      <c r="AH202" s="1304"/>
      <c r="AI202" s="1304"/>
      <c r="AJ202" s="726"/>
      <c r="AK202" s="726"/>
    </row>
    <row r="203" spans="1:37" s="742" customFormat="1" ht="12" customHeight="1" x14ac:dyDescent="0.15">
      <c r="A203" s="1334" t="s">
        <v>259</v>
      </c>
      <c r="B203" s="1334"/>
      <c r="C203" s="1334"/>
      <c r="D203" s="1334"/>
      <c r="E203" s="1334"/>
      <c r="F203" s="1334"/>
      <c r="G203" s="1334"/>
      <c r="H203" s="1334"/>
      <c r="I203" s="1334"/>
      <c r="J203" s="1334"/>
      <c r="K203" s="1334"/>
      <c r="L203" s="1334"/>
      <c r="M203" s="1334"/>
      <c r="N203" s="1334"/>
      <c r="O203" s="1334"/>
      <c r="P203" s="1334"/>
      <c r="Q203" s="1334"/>
      <c r="R203" s="1334"/>
      <c r="S203" s="1334"/>
      <c r="T203" s="1334"/>
      <c r="U203" s="1334"/>
      <c r="V203" s="1334"/>
      <c r="W203" s="1334"/>
      <c r="X203" s="1334"/>
      <c r="Y203" s="1334"/>
      <c r="Z203" s="1334"/>
      <c r="AA203" s="1334"/>
      <c r="AB203" s="1334"/>
      <c r="AC203" s="1334"/>
      <c r="AD203" s="1334"/>
      <c r="AE203" s="1334"/>
      <c r="AF203" s="1334"/>
      <c r="AG203" s="1334"/>
      <c r="AH203" s="1334"/>
      <c r="AI203" s="1334"/>
      <c r="AK203" s="726"/>
    </row>
    <row r="204" spans="1:37" s="742" customFormat="1" ht="21" customHeight="1" x14ac:dyDescent="0.15">
      <c r="A204" s="1191" t="s">
        <v>260</v>
      </c>
      <c r="B204" s="1191"/>
      <c r="C204" s="1191"/>
      <c r="D204" s="1191"/>
      <c r="E204" s="1191"/>
      <c r="F204" s="1191"/>
      <c r="G204" s="1191"/>
      <c r="H204" s="1191"/>
      <c r="I204" s="1191"/>
      <c r="J204" s="1191"/>
      <c r="K204" s="1191"/>
      <c r="L204" s="1191"/>
      <c r="M204" s="1191"/>
      <c r="N204" s="1191"/>
      <c r="O204" s="1191"/>
      <c r="P204" s="1191"/>
      <c r="Q204" s="1191"/>
      <c r="R204" s="1191"/>
      <c r="S204" s="1191"/>
      <c r="T204" s="1191"/>
      <c r="U204" s="1191"/>
      <c r="V204" s="1191"/>
      <c r="W204" s="1191"/>
      <c r="X204" s="1191"/>
      <c r="Y204" s="1191"/>
      <c r="Z204" s="1191"/>
      <c r="AA204" s="1191"/>
      <c r="AB204" s="1191"/>
      <c r="AC204" s="1191"/>
      <c r="AD204" s="1191"/>
      <c r="AE204" s="1191"/>
      <c r="AF204" s="1191"/>
      <c r="AG204" s="1191"/>
      <c r="AH204" s="1191"/>
      <c r="AI204" s="1191"/>
      <c r="AJ204" s="1191"/>
      <c r="AK204" s="726"/>
    </row>
    <row r="205" spans="1:37" s="742" customFormat="1" ht="12" customHeight="1" thickBot="1" x14ac:dyDescent="0.2">
      <c r="A205" s="1335"/>
      <c r="B205" s="1192"/>
      <c r="C205" s="1192"/>
      <c r="D205" s="1192"/>
      <c r="E205" s="1192"/>
      <c r="F205" s="1192"/>
      <c r="G205" s="1192"/>
      <c r="H205" s="1192"/>
      <c r="I205" s="1192"/>
      <c r="J205" s="1192"/>
      <c r="K205" s="1192"/>
      <c r="L205" s="1192"/>
      <c r="M205" s="1192"/>
      <c r="N205" s="1192"/>
      <c r="O205" s="1192"/>
      <c r="P205" s="1192"/>
      <c r="Q205" s="1192"/>
      <c r="R205" s="1192"/>
      <c r="S205" s="1192"/>
      <c r="T205" s="1192"/>
      <c r="U205" s="1192"/>
      <c r="V205" s="1192"/>
      <c r="W205" s="1192"/>
      <c r="X205" s="1192"/>
      <c r="Y205" s="1192"/>
      <c r="Z205" s="1192"/>
      <c r="AA205" s="1192"/>
      <c r="AB205" s="1192"/>
      <c r="AC205" s="1192"/>
      <c r="AD205" s="1192"/>
      <c r="AE205" s="1192"/>
      <c r="AF205" s="1192"/>
      <c r="AG205" s="1192"/>
      <c r="AH205" s="1192"/>
      <c r="AI205" s="1192"/>
      <c r="AJ205" s="1192"/>
      <c r="AK205" s="726"/>
    </row>
    <row r="206" spans="1:37" s="742" customFormat="1" ht="8.25" customHeight="1" x14ac:dyDescent="0.15">
      <c r="A206" s="1336"/>
      <c r="B206" s="1337"/>
      <c r="C206" s="1337"/>
      <c r="D206" s="1337"/>
      <c r="E206" s="1337"/>
      <c r="F206" s="1337"/>
      <c r="G206" s="1337"/>
      <c r="H206" s="1337"/>
      <c r="I206" s="1337"/>
      <c r="J206" s="1337"/>
      <c r="K206" s="1337"/>
      <c r="L206" s="1337"/>
      <c r="M206" s="1337"/>
      <c r="N206" s="1337"/>
      <c r="O206" s="1337"/>
      <c r="P206" s="1337"/>
      <c r="Q206" s="1337"/>
      <c r="R206" s="1337"/>
      <c r="S206" s="1337"/>
      <c r="T206" s="1337"/>
      <c r="U206" s="1337"/>
      <c r="V206" s="1337"/>
      <c r="W206" s="1337"/>
      <c r="X206" s="1337"/>
      <c r="Y206" s="1337"/>
      <c r="Z206" s="1337"/>
      <c r="AA206" s="1337"/>
      <c r="AB206" s="1337"/>
      <c r="AC206" s="1337"/>
      <c r="AD206" s="1337"/>
      <c r="AE206" s="1337"/>
      <c r="AF206" s="1337"/>
      <c r="AG206" s="1337"/>
      <c r="AH206" s="1337"/>
      <c r="AI206" s="1337"/>
      <c r="AJ206" s="1338"/>
      <c r="AK206" s="726"/>
    </row>
    <row r="207" spans="1:37" s="742" customFormat="1" ht="26.25" customHeight="1" x14ac:dyDescent="0.15">
      <c r="A207" s="1339"/>
      <c r="B207" s="1340" t="s">
        <v>261</v>
      </c>
      <c r="C207" s="1340"/>
      <c r="D207" s="1340"/>
      <c r="E207" s="1340"/>
      <c r="F207" s="1340"/>
      <c r="G207" s="1340"/>
      <c r="H207" s="1340"/>
      <c r="I207" s="1340"/>
      <c r="J207" s="1340"/>
      <c r="K207" s="1340"/>
      <c r="L207" s="1340"/>
      <c r="M207" s="1340"/>
      <c r="N207" s="1340"/>
      <c r="O207" s="1340"/>
      <c r="P207" s="1340"/>
      <c r="Q207" s="1340"/>
      <c r="R207" s="1340"/>
      <c r="S207" s="1340"/>
      <c r="T207" s="1340"/>
      <c r="U207" s="1340"/>
      <c r="V207" s="1340"/>
      <c r="W207" s="1340"/>
      <c r="X207" s="1340"/>
      <c r="Y207" s="1340"/>
      <c r="Z207" s="1340"/>
      <c r="AA207" s="1340"/>
      <c r="AB207" s="1340"/>
      <c r="AC207" s="1340"/>
      <c r="AD207" s="1340"/>
      <c r="AE207" s="1340"/>
      <c r="AF207" s="1340"/>
      <c r="AG207" s="1340"/>
      <c r="AH207" s="1340"/>
      <c r="AI207" s="1304"/>
      <c r="AJ207" s="1341"/>
      <c r="AK207" s="1304"/>
    </row>
    <row r="208" spans="1:37" s="742" customFormat="1" ht="6.75" customHeight="1" x14ac:dyDescent="0.15">
      <c r="A208" s="1339"/>
      <c r="B208" s="846"/>
      <c r="C208" s="1304"/>
      <c r="D208" s="1304"/>
      <c r="E208" s="1304"/>
      <c r="F208" s="1304"/>
      <c r="G208" s="1304"/>
      <c r="H208" s="1304"/>
      <c r="I208" s="1304"/>
      <c r="J208" s="1304"/>
      <c r="K208" s="1304"/>
      <c r="L208" s="1304"/>
      <c r="M208" s="1304"/>
      <c r="N208" s="1304"/>
      <c r="O208" s="1304"/>
      <c r="P208" s="1304"/>
      <c r="Q208" s="1304"/>
      <c r="R208" s="1304"/>
      <c r="S208" s="1304"/>
      <c r="T208" s="1304"/>
      <c r="U208" s="1304"/>
      <c r="V208" s="1304"/>
      <c r="W208" s="1304"/>
      <c r="X208" s="1304"/>
      <c r="Y208" s="1304"/>
      <c r="Z208" s="1304"/>
      <c r="AA208" s="1304"/>
      <c r="AB208" s="1304"/>
      <c r="AC208" s="1304"/>
      <c r="AD208" s="1304"/>
      <c r="AE208" s="1304"/>
      <c r="AF208" s="1304"/>
      <c r="AG208" s="1304"/>
      <c r="AH208" s="1304"/>
      <c r="AI208" s="1304"/>
      <c r="AJ208" s="1341"/>
      <c r="AK208" s="726"/>
    </row>
    <row r="209" spans="1:37" s="742" customFormat="1" ht="15" customHeight="1" x14ac:dyDescent="0.15">
      <c r="A209" s="1342"/>
      <c r="B209" s="1343" t="s">
        <v>62</v>
      </c>
      <c r="C209" s="1343"/>
      <c r="D209" s="1344">
        <v>5</v>
      </c>
      <c r="E209" s="1345"/>
      <c r="F209" s="1343" t="s">
        <v>88</v>
      </c>
      <c r="G209" s="1344">
        <v>4</v>
      </c>
      <c r="H209" s="1345"/>
      <c r="I209" s="1343" t="s">
        <v>262</v>
      </c>
      <c r="J209" s="1344">
        <v>7</v>
      </c>
      <c r="K209" s="1345"/>
      <c r="L209" s="1343" t="s">
        <v>263</v>
      </c>
      <c r="M209" s="1304"/>
      <c r="N209" s="1346" t="s">
        <v>7</v>
      </c>
      <c r="O209" s="1346"/>
      <c r="P209" s="1346"/>
      <c r="Q209" s="1347" t="str">
        <f>IF(G9="","",G9)</f>
        <v>特定非営利活動法人せかんど</v>
      </c>
      <c r="R209" s="1347"/>
      <c r="S209" s="1347"/>
      <c r="T209" s="1347"/>
      <c r="U209" s="1347"/>
      <c r="V209" s="1347"/>
      <c r="W209" s="1347"/>
      <c r="X209" s="1347"/>
      <c r="Y209" s="1347"/>
      <c r="Z209" s="1347"/>
      <c r="AA209" s="1347"/>
      <c r="AB209" s="1347"/>
      <c r="AC209" s="1347"/>
      <c r="AD209" s="1347"/>
      <c r="AE209" s="1347"/>
      <c r="AF209" s="1347"/>
      <c r="AG209" s="1347"/>
      <c r="AH209" s="1347"/>
      <c r="AI209" s="1347"/>
      <c r="AJ209" s="1348"/>
      <c r="AK209" s="1349"/>
    </row>
    <row r="210" spans="1:37" ht="15" customHeight="1" x14ac:dyDescent="0.15">
      <c r="A210" s="1342"/>
      <c r="B210" s="1350"/>
      <c r="C210" s="1343"/>
      <c r="D210" s="1343"/>
      <c r="E210" s="1343"/>
      <c r="F210" s="1343"/>
      <c r="G210" s="1343"/>
      <c r="H210" s="1343"/>
      <c r="I210" s="1343"/>
      <c r="J210" s="1343"/>
      <c r="K210" s="1343"/>
      <c r="L210" s="1343"/>
      <c r="M210" s="1343"/>
      <c r="N210" s="1351" t="s">
        <v>264</v>
      </c>
      <c r="O210" s="1351"/>
      <c r="P210" s="1351"/>
      <c r="Q210" s="1352" t="s">
        <v>265</v>
      </c>
      <c r="R210" s="1352"/>
      <c r="S210" s="1353" t="s">
        <v>266</v>
      </c>
      <c r="T210" s="1353"/>
      <c r="U210" s="1353"/>
      <c r="V210" s="1353"/>
      <c r="W210" s="1353"/>
      <c r="X210" s="1354" t="s">
        <v>267</v>
      </c>
      <c r="Y210" s="1354"/>
      <c r="Z210" s="1353" t="s">
        <v>268</v>
      </c>
      <c r="AA210" s="1353"/>
      <c r="AB210" s="1353"/>
      <c r="AC210" s="1353"/>
      <c r="AD210" s="1353"/>
      <c r="AE210" s="1353"/>
      <c r="AF210" s="1353"/>
      <c r="AG210" s="1353"/>
      <c r="AH210" s="1353"/>
      <c r="AI210" s="1355"/>
      <c r="AJ210" s="1356"/>
      <c r="AK210" s="1349"/>
    </row>
    <row r="211" spans="1:37" ht="7.5" customHeight="1" thickBot="1" x14ac:dyDescent="0.2">
      <c r="A211" s="1357"/>
      <c r="B211" s="1358"/>
      <c r="C211" s="1359"/>
      <c r="D211" s="1359"/>
      <c r="E211" s="1359"/>
      <c r="F211" s="1359"/>
      <c r="G211" s="1359"/>
      <c r="H211" s="1359"/>
      <c r="I211" s="1359"/>
      <c r="J211" s="1359"/>
      <c r="K211" s="1359"/>
      <c r="L211" s="1359"/>
      <c r="M211" s="1359"/>
      <c r="N211" s="1359"/>
      <c r="O211" s="1359"/>
      <c r="P211" s="1358"/>
      <c r="Q211" s="1359"/>
      <c r="R211" s="1360"/>
      <c r="S211" s="1360"/>
      <c r="T211" s="1360"/>
      <c r="U211" s="1360"/>
      <c r="V211" s="1360"/>
      <c r="W211" s="1361"/>
      <c r="X211" s="1361"/>
      <c r="Y211" s="1361"/>
      <c r="Z211" s="1361"/>
      <c r="AA211" s="1361"/>
      <c r="AB211" s="1361"/>
      <c r="AC211" s="1361"/>
      <c r="AD211" s="1361"/>
      <c r="AE211" s="1361"/>
      <c r="AF211" s="1361"/>
      <c r="AG211" s="1361"/>
      <c r="AH211" s="1361"/>
      <c r="AI211" s="1362"/>
      <c r="AJ211" s="1363"/>
      <c r="AK211" s="1349"/>
    </row>
    <row r="212" spans="1:37" ht="7.5" customHeight="1" x14ac:dyDescent="0.15">
      <c r="A212" s="1364"/>
      <c r="B212" s="1349"/>
      <c r="C212" s="1364"/>
      <c r="D212" s="1364"/>
      <c r="E212" s="1364"/>
      <c r="F212" s="1364"/>
      <c r="G212" s="1364"/>
      <c r="H212" s="1364"/>
      <c r="I212" s="1364"/>
      <c r="J212" s="1364"/>
      <c r="K212" s="1364"/>
      <c r="L212" s="1364"/>
      <c r="M212" s="1364"/>
      <c r="N212" s="1364"/>
      <c r="O212" s="1364"/>
      <c r="P212" s="1349"/>
      <c r="Q212" s="1364"/>
      <c r="R212" s="1365"/>
      <c r="S212" s="1365"/>
      <c r="T212" s="1365"/>
      <c r="U212" s="1365"/>
      <c r="V212" s="1365"/>
      <c r="W212" s="1366"/>
      <c r="X212" s="1366"/>
      <c r="Y212" s="1366"/>
      <c r="Z212" s="1366"/>
      <c r="AA212" s="1366"/>
      <c r="AB212" s="1366"/>
      <c r="AC212" s="1366"/>
      <c r="AD212" s="1366"/>
      <c r="AE212" s="1366"/>
      <c r="AF212" s="1366"/>
      <c r="AG212" s="1366"/>
      <c r="AH212" s="1366"/>
      <c r="AI212" s="1367"/>
      <c r="AJ212" s="1349"/>
      <c r="AK212" s="1349"/>
    </row>
    <row r="213" spans="1:37" s="742" customFormat="1" ht="27" customHeight="1" x14ac:dyDescent="0.15">
      <c r="A213" s="1368" t="s">
        <v>269</v>
      </c>
      <c r="B213" s="1364"/>
      <c r="E213" s="735" t="s">
        <v>270</v>
      </c>
      <c r="F213" s="726"/>
      <c r="G213" s="726"/>
      <c r="H213" s="726"/>
      <c r="I213" s="726"/>
      <c r="J213" s="726"/>
      <c r="K213" s="726"/>
      <c r="L213" s="726"/>
      <c r="M213" s="726"/>
      <c r="N213" s="726"/>
      <c r="O213" s="726"/>
      <c r="P213" s="726"/>
      <c r="Q213" s="726"/>
      <c r="R213" s="726"/>
      <c r="S213" s="726"/>
      <c r="T213" s="726"/>
      <c r="U213" s="726"/>
      <c r="V213" s="726"/>
      <c r="W213" s="726"/>
      <c r="X213" s="726"/>
      <c r="Y213" s="726"/>
      <c r="Z213" s="726"/>
      <c r="AA213" s="726"/>
      <c r="AB213" s="726"/>
      <c r="AC213" s="726"/>
      <c r="AD213" s="726"/>
      <c r="AE213" s="726"/>
      <c r="AF213" s="726"/>
      <c r="AG213" s="726"/>
      <c r="AH213" s="726"/>
      <c r="AI213" s="726"/>
      <c r="AJ213" s="726"/>
      <c r="AK213" s="726"/>
    </row>
    <row r="214" spans="1:37" ht="12.75" customHeight="1" x14ac:dyDescent="0.15">
      <c r="A214" s="906" t="s">
        <v>20</v>
      </c>
      <c r="B214" s="838" t="s">
        <v>271</v>
      </c>
    </row>
    <row r="215" spans="1:37" s="838" customFormat="1" ht="12" customHeight="1" x14ac:dyDescent="0.15">
      <c r="A215" s="841" t="s">
        <v>272</v>
      </c>
      <c r="B215" s="1369"/>
    </row>
    <row r="216" spans="1:37" ht="8.25" customHeight="1" x14ac:dyDescent="0.15">
      <c r="A216" s="735"/>
      <c r="B216" s="1364"/>
    </row>
    <row r="217" spans="1:37" x14ac:dyDescent="0.15">
      <c r="A217" s="1370" t="s">
        <v>273</v>
      </c>
      <c r="B217" s="1370"/>
      <c r="C217" s="1370"/>
      <c r="D217" s="1370"/>
      <c r="E217" s="1370"/>
      <c r="F217" s="1370"/>
      <c r="G217" s="1370"/>
      <c r="H217" s="1370"/>
      <c r="I217" s="1370"/>
      <c r="J217" s="1370"/>
      <c r="K217" s="1370"/>
      <c r="L217" s="1370"/>
      <c r="M217" s="1370"/>
      <c r="N217" s="1370"/>
      <c r="O217" s="1370"/>
      <c r="P217" s="1370"/>
      <c r="Q217" s="1370"/>
      <c r="R217" s="1370"/>
      <c r="S217" s="1370"/>
      <c r="T217" s="1370"/>
      <c r="U217" s="1370"/>
      <c r="V217" s="1370"/>
      <c r="W217" s="1370"/>
      <c r="X217" s="1370"/>
      <c r="Y217" s="1370"/>
      <c r="Z217" s="1370"/>
      <c r="AA217" s="1370"/>
      <c r="AB217" s="1370"/>
      <c r="AC217" s="1370"/>
      <c r="AD217" s="1370"/>
      <c r="AE217" s="1370"/>
      <c r="AF217" s="1370"/>
      <c r="AG217" s="1370"/>
      <c r="AH217" s="1370"/>
      <c r="AI217" s="1370"/>
      <c r="AJ217" s="1370"/>
    </row>
    <row r="218" spans="1:37" x14ac:dyDescent="0.15">
      <c r="A218" s="1371" t="s">
        <v>274</v>
      </c>
      <c r="B218" s="1372" t="s">
        <v>275</v>
      </c>
      <c r="C218" s="1373"/>
      <c r="D218" s="1373"/>
      <c r="E218" s="1373"/>
      <c r="F218" s="1373"/>
      <c r="G218" s="1373"/>
      <c r="H218" s="1373"/>
      <c r="I218" s="1373"/>
      <c r="J218" s="1373"/>
      <c r="K218" s="1373"/>
      <c r="L218" s="1373"/>
      <c r="M218" s="1373"/>
      <c r="N218" s="1373"/>
      <c r="O218" s="1373"/>
      <c r="P218" s="1373"/>
      <c r="Q218" s="1373"/>
      <c r="R218" s="1373"/>
      <c r="S218" s="1373"/>
      <c r="T218" s="1373"/>
      <c r="U218" s="1373"/>
      <c r="V218" s="1373"/>
      <c r="W218" s="1373"/>
      <c r="X218" s="1373"/>
      <c r="Y218" s="1373"/>
      <c r="Z218" s="1373"/>
      <c r="AA218" s="1373"/>
      <c r="AB218" s="1373"/>
      <c r="AC218" s="1373"/>
      <c r="AD218" s="1373"/>
      <c r="AE218" s="1373"/>
      <c r="AF218" s="1373"/>
      <c r="AG218" s="1373"/>
      <c r="AH218" s="1373"/>
      <c r="AI218" s="1374"/>
      <c r="AJ218" s="1375" t="str">
        <f>V36</f>
        <v>○</v>
      </c>
    </row>
    <row r="219" spans="1:37" x14ac:dyDescent="0.15">
      <c r="A219" s="1376"/>
      <c r="B219" s="1377" t="s">
        <v>276</v>
      </c>
      <c r="C219" s="1378"/>
      <c r="D219" s="1378"/>
      <c r="E219" s="1378"/>
      <c r="F219" s="1378"/>
      <c r="G219" s="1378"/>
      <c r="H219" s="1378"/>
      <c r="I219" s="1378"/>
      <c r="J219" s="1378"/>
      <c r="K219" s="1378"/>
      <c r="L219" s="1378"/>
      <c r="M219" s="1378"/>
      <c r="N219" s="1378"/>
      <c r="O219" s="1378"/>
      <c r="P219" s="1378"/>
      <c r="Q219" s="1378"/>
      <c r="R219" s="1378"/>
      <c r="S219" s="1378"/>
      <c r="T219" s="1378"/>
      <c r="U219" s="1378"/>
      <c r="V219" s="1378"/>
      <c r="W219" s="1378"/>
      <c r="X219" s="1378"/>
      <c r="Y219" s="1378"/>
      <c r="Z219" s="1378"/>
      <c r="AA219" s="1378"/>
      <c r="AB219" s="1378"/>
      <c r="AC219" s="1378"/>
      <c r="AD219" s="1378"/>
      <c r="AE219" s="1378"/>
      <c r="AF219" s="1378"/>
      <c r="AG219" s="1378"/>
      <c r="AH219" s="1378"/>
      <c r="AI219" s="1379"/>
      <c r="AJ219" s="1375" t="str">
        <f>AC36</f>
        <v>○</v>
      </c>
    </row>
    <row r="220" spans="1:37" x14ac:dyDescent="0.15">
      <c r="A220" s="1376"/>
      <c r="B220" s="1377" t="s">
        <v>277</v>
      </c>
      <c r="C220" s="1378"/>
      <c r="D220" s="1378"/>
      <c r="E220" s="1378"/>
      <c r="F220" s="1378"/>
      <c r="G220" s="1378"/>
      <c r="H220" s="1378"/>
      <c r="I220" s="1378"/>
      <c r="J220" s="1378"/>
      <c r="K220" s="1378"/>
      <c r="L220" s="1378"/>
      <c r="M220" s="1378"/>
      <c r="N220" s="1378"/>
      <c r="O220" s="1378"/>
      <c r="P220" s="1378"/>
      <c r="Q220" s="1378"/>
      <c r="R220" s="1378"/>
      <c r="S220" s="1378"/>
      <c r="T220" s="1378"/>
      <c r="U220" s="1378"/>
      <c r="V220" s="1378"/>
      <c r="W220" s="1378"/>
      <c r="X220" s="1378"/>
      <c r="Y220" s="1378"/>
      <c r="Z220" s="1378"/>
      <c r="AA220" s="1378"/>
      <c r="AB220" s="1378"/>
      <c r="AC220" s="1378"/>
      <c r="AD220" s="1378"/>
      <c r="AE220" s="1378"/>
      <c r="AF220" s="1378"/>
      <c r="AG220" s="1378"/>
      <c r="AH220" s="1378"/>
      <c r="AI220" s="1379"/>
      <c r="AJ220" s="1375" t="str">
        <f>AJ36</f>
        <v>○</v>
      </c>
    </row>
    <row r="221" spans="1:37" x14ac:dyDescent="0.15">
      <c r="A221" s="1380" t="s">
        <v>278</v>
      </c>
      <c r="B221" s="1381" t="s">
        <v>279</v>
      </c>
      <c r="C221" s="1382"/>
      <c r="D221" s="1382"/>
      <c r="E221" s="1382"/>
      <c r="F221" s="1382"/>
      <c r="G221" s="1382"/>
      <c r="H221" s="1382"/>
      <c r="I221" s="1382"/>
      <c r="J221" s="1382"/>
      <c r="K221" s="1382"/>
      <c r="L221" s="1382"/>
      <c r="M221" s="1382"/>
      <c r="N221" s="1382"/>
      <c r="O221" s="1382"/>
      <c r="P221" s="1382"/>
      <c r="Q221" s="1382"/>
      <c r="R221" s="1382"/>
      <c r="S221" s="1382"/>
      <c r="T221" s="1382"/>
      <c r="U221" s="1382"/>
      <c r="V221" s="1382"/>
      <c r="W221" s="1382"/>
      <c r="X221" s="1382"/>
      <c r="Y221" s="1382"/>
      <c r="Z221" s="1382"/>
      <c r="AA221" s="1382"/>
      <c r="AB221" s="1382"/>
      <c r="AC221" s="1382"/>
      <c r="AD221" s="1382"/>
      <c r="AE221" s="1382"/>
      <c r="AF221" s="1382"/>
      <c r="AG221" s="1382"/>
      <c r="AH221" s="1382"/>
      <c r="AI221" s="1383"/>
      <c r="AJ221" s="1375" t="str">
        <f>X48</f>
        <v>○</v>
      </c>
    </row>
    <row r="223" spans="1:37" s="1005" customFormat="1" ht="15" customHeight="1" x14ac:dyDescent="0.15">
      <c r="A223" s="1370" t="s">
        <v>280</v>
      </c>
      <c r="B223" s="1370"/>
      <c r="C223" s="1370"/>
      <c r="D223" s="1370"/>
      <c r="E223" s="1370"/>
      <c r="F223" s="1370"/>
      <c r="G223" s="1370"/>
      <c r="H223" s="1370"/>
      <c r="I223" s="1370"/>
      <c r="J223" s="1370"/>
      <c r="K223" s="1370"/>
      <c r="L223" s="1370"/>
      <c r="M223" s="1370"/>
      <c r="N223" s="1370"/>
      <c r="O223" s="1370"/>
      <c r="P223" s="1370"/>
      <c r="Q223" s="1370"/>
      <c r="R223" s="1370"/>
      <c r="S223" s="1370"/>
      <c r="T223" s="1370"/>
      <c r="U223" s="1370"/>
      <c r="V223" s="1370"/>
      <c r="W223" s="1370"/>
      <c r="X223" s="1370"/>
      <c r="Y223" s="1370"/>
      <c r="Z223" s="1370"/>
      <c r="AA223" s="1370"/>
      <c r="AB223" s="1370"/>
      <c r="AC223" s="1370"/>
      <c r="AD223" s="1370"/>
      <c r="AE223" s="1370"/>
      <c r="AF223" s="1370"/>
      <c r="AG223" s="1370"/>
      <c r="AH223" s="1370"/>
      <c r="AI223" s="1370"/>
      <c r="AJ223" s="1370"/>
      <c r="AK223" s="726"/>
    </row>
    <row r="224" spans="1:37" s="1005" customFormat="1" ht="15" customHeight="1" x14ac:dyDescent="0.15">
      <c r="A224" s="1384" t="s">
        <v>281</v>
      </c>
      <c r="B224" s="1373" t="s">
        <v>282</v>
      </c>
      <c r="C224" s="1373"/>
      <c r="D224" s="1373"/>
      <c r="E224" s="1373"/>
      <c r="F224" s="1373"/>
      <c r="G224" s="1373"/>
      <c r="H224" s="1373"/>
      <c r="I224" s="1373"/>
      <c r="J224" s="1373"/>
      <c r="K224" s="1373"/>
      <c r="L224" s="1373"/>
      <c r="M224" s="1373"/>
      <c r="N224" s="1373"/>
      <c r="O224" s="1373"/>
      <c r="P224" s="1373"/>
      <c r="Q224" s="1373"/>
      <c r="R224" s="1373"/>
      <c r="S224" s="1373"/>
      <c r="T224" s="1373"/>
      <c r="U224" s="1373"/>
      <c r="V224" s="1373"/>
      <c r="W224" s="1373"/>
      <c r="X224" s="1373"/>
      <c r="Y224" s="1373"/>
      <c r="Z224" s="1373"/>
      <c r="AA224" s="1373"/>
      <c r="AB224" s="1373"/>
      <c r="AC224" s="1373"/>
      <c r="AD224" s="1373"/>
      <c r="AE224" s="1373"/>
      <c r="AF224" s="1373"/>
      <c r="AG224" s="1373"/>
      <c r="AH224" s="1373"/>
      <c r="AI224" s="1374"/>
      <c r="AJ224" s="1375" t="str">
        <f>AJ53</f>
        <v>○</v>
      </c>
      <c r="AK224" s="726"/>
    </row>
    <row r="225" spans="1:37" s="742" customFormat="1" ht="15" customHeight="1" x14ac:dyDescent="0.15">
      <c r="A225" s="1385" t="s">
        <v>274</v>
      </c>
      <c r="B225" s="1378" t="s">
        <v>283</v>
      </c>
      <c r="C225" s="1378"/>
      <c r="D225" s="1378"/>
      <c r="E225" s="1378"/>
      <c r="F225" s="1378"/>
      <c r="G225" s="1378"/>
      <c r="H225" s="1378"/>
      <c r="I225" s="1378"/>
      <c r="J225" s="1378"/>
      <c r="K225" s="1378"/>
      <c r="L225" s="1378"/>
      <c r="M225" s="1378"/>
      <c r="N225" s="1378"/>
      <c r="O225" s="1378"/>
      <c r="P225" s="1378"/>
      <c r="Q225" s="1378"/>
      <c r="R225" s="1378"/>
      <c r="S225" s="1378"/>
      <c r="T225" s="1378"/>
      <c r="U225" s="1378"/>
      <c r="V225" s="1378"/>
      <c r="W225" s="1378"/>
      <c r="X225" s="1378"/>
      <c r="Y225" s="1378"/>
      <c r="Z225" s="1378"/>
      <c r="AA225" s="1378"/>
      <c r="AB225" s="1378"/>
      <c r="AC225" s="1378"/>
      <c r="AD225" s="1378"/>
      <c r="AE225" s="1378"/>
      <c r="AF225" s="1378"/>
      <c r="AG225" s="1378"/>
      <c r="AH225" s="1378"/>
      <c r="AI225" s="1379"/>
      <c r="AJ225" s="1375" t="e">
        <f>AJ65</f>
        <v>#VALUE!</v>
      </c>
      <c r="AK225" s="726"/>
    </row>
    <row r="226" spans="1:37" s="742" customFormat="1" ht="26.25" customHeight="1" x14ac:dyDescent="0.15">
      <c r="A226" s="1376"/>
      <c r="B226" s="1386" t="s">
        <v>284</v>
      </c>
      <c r="C226" s="1386"/>
      <c r="D226" s="1386"/>
      <c r="E226" s="1386"/>
      <c r="F226" s="1386"/>
      <c r="G226" s="1386"/>
      <c r="H226" s="1386"/>
      <c r="I226" s="1386"/>
      <c r="J226" s="1386"/>
      <c r="K226" s="1386"/>
      <c r="L226" s="1386"/>
      <c r="M226" s="1386"/>
      <c r="N226" s="1386"/>
      <c r="O226" s="1386"/>
      <c r="P226" s="1386"/>
      <c r="Q226" s="1386"/>
      <c r="R226" s="1386"/>
      <c r="S226" s="1386"/>
      <c r="T226" s="1386"/>
      <c r="U226" s="1386"/>
      <c r="V226" s="1386"/>
      <c r="W226" s="1386"/>
      <c r="X226" s="1386"/>
      <c r="Y226" s="1386"/>
      <c r="Z226" s="1386"/>
      <c r="AA226" s="1386"/>
      <c r="AB226" s="1386"/>
      <c r="AC226" s="1386"/>
      <c r="AD226" s="1386"/>
      <c r="AE226" s="1386"/>
      <c r="AF226" s="1386"/>
      <c r="AG226" s="1386"/>
      <c r="AH226" s="1386"/>
      <c r="AI226" s="1387"/>
      <c r="AJ226" s="1375" t="e">
        <f>AJ70</f>
        <v>#VALUE!</v>
      </c>
      <c r="AK226" s="726"/>
    </row>
    <row r="227" spans="1:37" s="742" customFormat="1" ht="29.25" customHeight="1" x14ac:dyDescent="0.15">
      <c r="A227" s="1388"/>
      <c r="B227" s="1389" t="s">
        <v>285</v>
      </c>
      <c r="C227" s="1389"/>
      <c r="D227" s="1389"/>
      <c r="E227" s="1389"/>
      <c r="F227" s="1389"/>
      <c r="G227" s="1389"/>
      <c r="H227" s="1389"/>
      <c r="I227" s="1389"/>
      <c r="J227" s="1389"/>
      <c r="K227" s="1389"/>
      <c r="L227" s="1389"/>
      <c r="M227" s="1389"/>
      <c r="N227" s="1389"/>
      <c r="O227" s="1389"/>
      <c r="P227" s="1389"/>
      <c r="Q227" s="1389"/>
      <c r="R227" s="1389"/>
      <c r="S227" s="1389"/>
      <c r="T227" s="1389"/>
      <c r="U227" s="1389"/>
      <c r="V227" s="1389"/>
      <c r="W227" s="1389"/>
      <c r="X227" s="1389"/>
      <c r="Y227" s="1389"/>
      <c r="Z227" s="1389"/>
      <c r="AA227" s="1389"/>
      <c r="AB227" s="1389"/>
      <c r="AC227" s="1389"/>
      <c r="AD227" s="1389"/>
      <c r="AE227" s="1389"/>
      <c r="AF227" s="1389"/>
      <c r="AG227" s="1389"/>
      <c r="AH227" s="1389"/>
      <c r="AI227" s="1390"/>
      <c r="AJ227" s="1375" t="e">
        <f>AJ79</f>
        <v>#VALUE!</v>
      </c>
      <c r="AK227" s="726"/>
    </row>
    <row r="229" spans="1:37" x14ac:dyDescent="0.15">
      <c r="A229" s="1370" t="s">
        <v>286</v>
      </c>
      <c r="B229" s="1370"/>
      <c r="C229" s="1370"/>
      <c r="D229" s="1370"/>
      <c r="E229" s="1370"/>
      <c r="F229" s="1370"/>
      <c r="G229" s="1370"/>
      <c r="H229" s="1370"/>
      <c r="I229" s="1370"/>
      <c r="J229" s="1370"/>
      <c r="K229" s="1370"/>
      <c r="L229" s="1370"/>
      <c r="M229" s="1370"/>
      <c r="N229" s="1370"/>
      <c r="O229" s="1370"/>
      <c r="P229" s="1370"/>
      <c r="Q229" s="1370"/>
      <c r="R229" s="1370"/>
      <c r="S229" s="1370"/>
      <c r="T229" s="1370"/>
      <c r="U229" s="1370"/>
      <c r="V229" s="1370"/>
      <c r="W229" s="1370"/>
      <c r="X229" s="1370"/>
      <c r="Y229" s="1370"/>
      <c r="Z229" s="1370"/>
      <c r="AA229" s="1370"/>
      <c r="AB229" s="1370"/>
      <c r="AC229" s="1370"/>
      <c r="AD229" s="1370"/>
      <c r="AE229" s="1370"/>
      <c r="AF229" s="1370"/>
      <c r="AG229" s="1370"/>
      <c r="AH229" s="1370"/>
      <c r="AI229" s="1370"/>
      <c r="AJ229" s="1370"/>
    </row>
    <row r="230" spans="1:37" x14ac:dyDescent="0.15">
      <c r="A230" s="1371" t="s">
        <v>281</v>
      </c>
      <c r="B230" s="1373" t="s">
        <v>287</v>
      </c>
      <c r="C230" s="1373"/>
      <c r="D230" s="1373"/>
      <c r="E230" s="1373"/>
      <c r="F230" s="1373"/>
      <c r="G230" s="1373"/>
      <c r="H230" s="1373"/>
      <c r="I230" s="1373"/>
      <c r="J230" s="1373"/>
      <c r="K230" s="1373"/>
      <c r="L230" s="1373"/>
      <c r="M230" s="1373"/>
      <c r="N230" s="1373"/>
      <c r="O230" s="1373"/>
      <c r="P230" s="1373"/>
      <c r="Q230" s="1373"/>
      <c r="R230" s="1373"/>
      <c r="S230" s="1373"/>
      <c r="T230" s="1373"/>
      <c r="U230" s="1373"/>
      <c r="V230" s="1373"/>
      <c r="W230" s="1373"/>
      <c r="X230" s="1373"/>
      <c r="Y230" s="1373"/>
      <c r="Z230" s="1373"/>
      <c r="AA230" s="1373"/>
      <c r="AB230" s="1373"/>
      <c r="AC230" s="1373"/>
      <c r="AD230" s="1373"/>
      <c r="AE230" s="1373"/>
      <c r="AF230" s="1373"/>
      <c r="AG230" s="1373"/>
      <c r="AH230" s="1373"/>
      <c r="AI230" s="1374"/>
      <c r="AJ230" s="1375" t="str">
        <f>AJ99</f>
        <v/>
      </c>
    </row>
    <row r="231" spans="1:37" x14ac:dyDescent="0.15">
      <c r="A231" s="1376"/>
      <c r="B231" s="1378" t="s">
        <v>288</v>
      </c>
      <c r="C231" s="1378"/>
      <c r="D231" s="1378"/>
      <c r="E231" s="1378"/>
      <c r="F231" s="1378"/>
      <c r="G231" s="1378"/>
      <c r="H231" s="1378"/>
      <c r="I231" s="1378"/>
      <c r="J231" s="1378"/>
      <c r="K231" s="1378"/>
      <c r="L231" s="1378"/>
      <c r="M231" s="1378"/>
      <c r="N231" s="1378"/>
      <c r="O231" s="1378"/>
      <c r="P231" s="1378"/>
      <c r="Q231" s="1378"/>
      <c r="R231" s="1378"/>
      <c r="S231" s="1378"/>
      <c r="T231" s="1378"/>
      <c r="U231" s="1378"/>
      <c r="V231" s="1378"/>
      <c r="W231" s="1378"/>
      <c r="X231" s="1378"/>
      <c r="Y231" s="1378"/>
      <c r="Z231" s="1378"/>
      <c r="AA231" s="1378"/>
      <c r="AB231" s="1378"/>
      <c r="AC231" s="1378"/>
      <c r="AD231" s="1378"/>
      <c r="AE231" s="1378"/>
      <c r="AF231" s="1378"/>
      <c r="AG231" s="1378"/>
      <c r="AH231" s="1378"/>
      <c r="AI231" s="1379"/>
      <c r="AJ231" s="1375" t="str">
        <f>AJ100</f>
        <v/>
      </c>
    </row>
    <row r="232" spans="1:37" x14ac:dyDescent="0.15">
      <c r="A232" s="1376"/>
      <c r="B232" s="1378" t="s">
        <v>289</v>
      </c>
      <c r="C232" s="1378"/>
      <c r="D232" s="1378"/>
      <c r="E232" s="1378"/>
      <c r="F232" s="1378"/>
      <c r="G232" s="1378"/>
      <c r="H232" s="1378"/>
      <c r="I232" s="1378"/>
      <c r="J232" s="1378"/>
      <c r="K232" s="1378"/>
      <c r="L232" s="1378"/>
      <c r="M232" s="1378"/>
      <c r="N232" s="1378"/>
      <c r="O232" s="1378"/>
      <c r="P232" s="1378"/>
      <c r="Q232" s="1378"/>
      <c r="R232" s="1378"/>
      <c r="S232" s="1378"/>
      <c r="T232" s="1378"/>
      <c r="U232" s="1378"/>
      <c r="V232" s="1378"/>
      <c r="W232" s="1378"/>
      <c r="X232" s="1378"/>
      <c r="Y232" s="1378"/>
      <c r="Z232" s="1378"/>
      <c r="AA232" s="1378"/>
      <c r="AB232" s="1378"/>
      <c r="AC232" s="1378"/>
      <c r="AD232" s="1378"/>
      <c r="AE232" s="1378"/>
      <c r="AF232" s="1378"/>
      <c r="AG232" s="1378"/>
      <c r="AH232" s="1378"/>
      <c r="AI232" s="1379"/>
      <c r="AJ232" s="1375" t="str">
        <f>AJ97</f>
        <v>○</v>
      </c>
    </row>
    <row r="233" spans="1:37" x14ac:dyDescent="0.15">
      <c r="A233" s="1376"/>
      <c r="B233" s="1378" t="s">
        <v>290</v>
      </c>
      <c r="C233" s="1378"/>
      <c r="D233" s="1378"/>
      <c r="E233" s="1378"/>
      <c r="F233" s="1378"/>
      <c r="G233" s="1378"/>
      <c r="H233" s="1378"/>
      <c r="I233" s="1378"/>
      <c r="J233" s="1378"/>
      <c r="K233" s="1378"/>
      <c r="L233" s="1378"/>
      <c r="M233" s="1378"/>
      <c r="N233" s="1378"/>
      <c r="O233" s="1378"/>
      <c r="P233" s="1378"/>
      <c r="Q233" s="1378"/>
      <c r="R233" s="1378"/>
      <c r="S233" s="1378"/>
      <c r="T233" s="1378"/>
      <c r="U233" s="1378"/>
      <c r="V233" s="1378"/>
      <c r="W233" s="1378"/>
      <c r="X233" s="1378"/>
      <c r="Y233" s="1378"/>
      <c r="Z233" s="1378"/>
      <c r="AA233" s="1378"/>
      <c r="AB233" s="1378"/>
      <c r="AC233" s="1378"/>
      <c r="AD233" s="1378"/>
      <c r="AE233" s="1378"/>
      <c r="AF233" s="1378"/>
      <c r="AG233" s="1378"/>
      <c r="AH233" s="1378"/>
      <c r="AI233" s="1379"/>
      <c r="AJ233" s="1375" t="str">
        <f>AF104</f>
        <v/>
      </c>
    </row>
    <row r="234" spans="1:37" ht="28.5" customHeight="1" x14ac:dyDescent="0.15">
      <c r="A234" s="1376"/>
      <c r="B234" s="1386" t="s">
        <v>291</v>
      </c>
      <c r="C234" s="1386"/>
      <c r="D234" s="1386"/>
      <c r="E234" s="1386"/>
      <c r="F234" s="1386"/>
      <c r="G234" s="1386"/>
      <c r="H234" s="1386"/>
      <c r="I234" s="1386"/>
      <c r="J234" s="1386"/>
      <c r="K234" s="1386"/>
      <c r="L234" s="1386"/>
      <c r="M234" s="1386"/>
      <c r="N234" s="1386"/>
      <c r="O234" s="1386"/>
      <c r="P234" s="1386"/>
      <c r="Q234" s="1386"/>
      <c r="R234" s="1386"/>
      <c r="S234" s="1386"/>
      <c r="T234" s="1386"/>
      <c r="U234" s="1386"/>
      <c r="V234" s="1386"/>
      <c r="W234" s="1386"/>
      <c r="X234" s="1386"/>
      <c r="Y234" s="1386"/>
      <c r="Z234" s="1386"/>
      <c r="AA234" s="1386"/>
      <c r="AB234" s="1386"/>
      <c r="AC234" s="1386"/>
      <c r="AD234" s="1386"/>
      <c r="AE234" s="1386"/>
      <c r="AF234" s="1386"/>
      <c r="AG234" s="1386"/>
      <c r="AH234" s="1386"/>
      <c r="AI234" s="1387"/>
      <c r="AJ234" s="1375" t="e">
        <f>AF105</f>
        <v>#VALUE!</v>
      </c>
    </row>
    <row r="235" spans="1:37" x14ac:dyDescent="0.15">
      <c r="A235" s="1391" t="s">
        <v>274</v>
      </c>
      <c r="B235" s="1378" t="s">
        <v>282</v>
      </c>
      <c r="C235" s="1378"/>
      <c r="D235" s="1378"/>
      <c r="E235" s="1378"/>
      <c r="F235" s="1378"/>
      <c r="G235" s="1378"/>
      <c r="H235" s="1378"/>
      <c r="I235" s="1378"/>
      <c r="J235" s="1378"/>
      <c r="K235" s="1378"/>
      <c r="L235" s="1378"/>
      <c r="M235" s="1378"/>
      <c r="N235" s="1378"/>
      <c r="O235" s="1378"/>
      <c r="P235" s="1378"/>
      <c r="Q235" s="1378"/>
      <c r="R235" s="1378"/>
      <c r="S235" s="1378"/>
      <c r="T235" s="1378"/>
      <c r="U235" s="1378"/>
      <c r="V235" s="1378"/>
      <c r="W235" s="1378"/>
      <c r="X235" s="1378"/>
      <c r="Y235" s="1378"/>
      <c r="Z235" s="1378"/>
      <c r="AA235" s="1378"/>
      <c r="AB235" s="1378"/>
      <c r="AC235" s="1378"/>
      <c r="AD235" s="1378"/>
      <c r="AE235" s="1378"/>
      <c r="AF235" s="1378"/>
      <c r="AG235" s="1378"/>
      <c r="AH235" s="1378"/>
      <c r="AI235" s="1379"/>
      <c r="AJ235" s="1375" t="str">
        <f>AJ115</f>
        <v>○</v>
      </c>
    </row>
    <row r="236" spans="1:37" x14ac:dyDescent="0.15">
      <c r="A236" s="1376"/>
      <c r="B236" s="1378" t="s">
        <v>292</v>
      </c>
      <c r="C236" s="1378"/>
      <c r="D236" s="1378"/>
      <c r="E236" s="1378"/>
      <c r="F236" s="1378"/>
      <c r="G236" s="1378"/>
      <c r="H236" s="1378"/>
      <c r="I236" s="1378"/>
      <c r="J236" s="1378"/>
      <c r="K236" s="1378"/>
      <c r="L236" s="1378"/>
      <c r="M236" s="1378"/>
      <c r="N236" s="1378"/>
      <c r="O236" s="1378"/>
      <c r="P236" s="1378"/>
      <c r="Q236" s="1378"/>
      <c r="R236" s="1378"/>
      <c r="S236" s="1378"/>
      <c r="T236" s="1378"/>
      <c r="U236" s="1378"/>
      <c r="V236" s="1378"/>
      <c r="W236" s="1378"/>
      <c r="X236" s="1378"/>
      <c r="Y236" s="1378"/>
      <c r="Z236" s="1378"/>
      <c r="AA236" s="1378"/>
      <c r="AB236" s="1378"/>
      <c r="AC236" s="1378"/>
      <c r="AD236" s="1378"/>
      <c r="AE236" s="1378"/>
      <c r="AF236" s="1378"/>
      <c r="AG236" s="1378"/>
      <c r="AH236" s="1378"/>
      <c r="AI236" s="1379"/>
      <c r="AJ236" s="1375" t="str">
        <f>AJ117</f>
        <v>○</v>
      </c>
    </row>
    <row r="237" spans="1:37" ht="15.75" customHeight="1" x14ac:dyDescent="0.15">
      <c r="A237" s="1380" t="s">
        <v>278</v>
      </c>
      <c r="B237" s="1382" t="s">
        <v>293</v>
      </c>
      <c r="C237" s="1382"/>
      <c r="D237" s="1382"/>
      <c r="E237" s="1382"/>
      <c r="F237" s="1382"/>
      <c r="G237" s="1382"/>
      <c r="H237" s="1382"/>
      <c r="I237" s="1382"/>
      <c r="J237" s="1382"/>
      <c r="K237" s="1382"/>
      <c r="L237" s="1382"/>
      <c r="M237" s="1382"/>
      <c r="N237" s="1382"/>
      <c r="O237" s="1382"/>
      <c r="P237" s="1382"/>
      <c r="Q237" s="1382"/>
      <c r="R237" s="1382"/>
      <c r="S237" s="1382"/>
      <c r="T237" s="1382"/>
      <c r="U237" s="1382"/>
      <c r="V237" s="1382"/>
      <c r="W237" s="1382"/>
      <c r="X237" s="1382"/>
      <c r="Y237" s="1382"/>
      <c r="Z237" s="1382"/>
      <c r="AA237" s="1382"/>
      <c r="AB237" s="1382"/>
      <c r="AC237" s="1382"/>
      <c r="AD237" s="1382"/>
      <c r="AE237" s="1382"/>
      <c r="AF237" s="1382"/>
      <c r="AG237" s="1382"/>
      <c r="AH237" s="1382"/>
      <c r="AI237" s="1383"/>
      <c r="AJ237" s="1375" t="str">
        <f>AJ126</f>
        <v>○</v>
      </c>
    </row>
    <row r="239" spans="1:37" x14ac:dyDescent="0.15">
      <c r="A239" s="1370" t="s">
        <v>294</v>
      </c>
      <c r="B239" s="1370"/>
      <c r="C239" s="1370"/>
      <c r="D239" s="1370"/>
      <c r="E239" s="1370"/>
      <c r="F239" s="1370"/>
      <c r="G239" s="1370"/>
      <c r="H239" s="1370"/>
      <c r="I239" s="1370"/>
      <c r="J239" s="1370"/>
      <c r="K239" s="1370"/>
      <c r="L239" s="1370"/>
      <c r="M239" s="1370"/>
      <c r="N239" s="1370"/>
      <c r="O239" s="1370"/>
      <c r="P239" s="1370"/>
      <c r="Q239" s="1370"/>
      <c r="R239" s="1370"/>
      <c r="S239" s="1370"/>
      <c r="T239" s="1370"/>
      <c r="U239" s="1370"/>
      <c r="V239" s="1370"/>
      <c r="W239" s="1370"/>
      <c r="X239" s="1370"/>
      <c r="Y239" s="1370"/>
      <c r="Z239" s="1370"/>
      <c r="AA239" s="1370"/>
      <c r="AB239" s="1370"/>
      <c r="AC239" s="1370"/>
      <c r="AD239" s="1370"/>
      <c r="AE239" s="1370"/>
      <c r="AF239" s="1370"/>
      <c r="AG239" s="1370"/>
      <c r="AH239" s="1370"/>
      <c r="AI239" s="1370"/>
      <c r="AJ239" s="1370"/>
    </row>
    <row r="240" spans="1:37" ht="26.25" customHeight="1" x14ac:dyDescent="0.15">
      <c r="A240" s="1392" t="s">
        <v>281</v>
      </c>
      <c r="B240" s="1393" t="s">
        <v>295</v>
      </c>
      <c r="C240" s="1393"/>
      <c r="D240" s="1393"/>
      <c r="E240" s="1393"/>
      <c r="F240" s="1393"/>
      <c r="G240" s="1393"/>
      <c r="H240" s="1393"/>
      <c r="I240" s="1393"/>
      <c r="J240" s="1393"/>
      <c r="K240" s="1393"/>
      <c r="L240" s="1393"/>
      <c r="M240" s="1393"/>
      <c r="N240" s="1393"/>
      <c r="O240" s="1393"/>
      <c r="P240" s="1393"/>
      <c r="Q240" s="1393"/>
      <c r="R240" s="1393"/>
      <c r="S240" s="1393"/>
      <c r="T240" s="1393"/>
      <c r="U240" s="1393"/>
      <c r="V240" s="1393"/>
      <c r="W240" s="1393"/>
      <c r="X240" s="1393"/>
      <c r="Y240" s="1393"/>
      <c r="Z240" s="1393"/>
      <c r="AA240" s="1393"/>
      <c r="AB240" s="1393"/>
      <c r="AC240" s="1393"/>
      <c r="AD240" s="1393"/>
      <c r="AE240" s="1393"/>
      <c r="AF240" s="1393"/>
      <c r="AG240" s="1393"/>
      <c r="AH240" s="1393"/>
      <c r="AI240" s="1394"/>
      <c r="AJ240" s="1375" t="str">
        <f>AF140</f>
        <v>○</v>
      </c>
    </row>
    <row r="241" spans="1:36" ht="27" customHeight="1" x14ac:dyDescent="0.15">
      <c r="A241" s="1395"/>
      <c r="B241" s="1396" t="s">
        <v>296</v>
      </c>
      <c r="C241" s="1396"/>
      <c r="D241" s="1396"/>
      <c r="E241" s="1396"/>
      <c r="F241" s="1396"/>
      <c r="G241" s="1396"/>
      <c r="H241" s="1396"/>
      <c r="I241" s="1396"/>
      <c r="J241" s="1396"/>
      <c r="K241" s="1396"/>
      <c r="L241" s="1396"/>
      <c r="M241" s="1396"/>
      <c r="N241" s="1396"/>
      <c r="O241" s="1396"/>
      <c r="P241" s="1396"/>
      <c r="Q241" s="1396"/>
      <c r="R241" s="1396"/>
      <c r="S241" s="1396"/>
      <c r="T241" s="1396"/>
      <c r="U241" s="1396"/>
      <c r="V241" s="1396"/>
      <c r="W241" s="1396"/>
      <c r="X241" s="1396"/>
      <c r="Y241" s="1396"/>
      <c r="Z241" s="1396"/>
      <c r="AA241" s="1396"/>
      <c r="AB241" s="1396"/>
      <c r="AC241" s="1396"/>
      <c r="AD241" s="1396"/>
      <c r="AE241" s="1396"/>
      <c r="AF241" s="1396"/>
      <c r="AG241" s="1396"/>
      <c r="AH241" s="1396"/>
      <c r="AI241" s="1397"/>
      <c r="AJ241" s="1375" t="str">
        <f>AF143</f>
        <v/>
      </c>
    </row>
    <row r="242" spans="1:36" x14ac:dyDescent="0.15">
      <c r="A242" s="1398" t="s">
        <v>274</v>
      </c>
      <c r="B242" s="1399" t="s">
        <v>282</v>
      </c>
      <c r="C242" s="1399"/>
      <c r="D242" s="1399"/>
      <c r="E242" s="1399"/>
      <c r="F242" s="1399"/>
      <c r="G242" s="1399"/>
      <c r="H242" s="1399"/>
      <c r="I242" s="1399"/>
      <c r="J242" s="1399"/>
      <c r="K242" s="1399"/>
      <c r="L242" s="1399"/>
      <c r="M242" s="1399"/>
      <c r="N242" s="1399"/>
      <c r="O242" s="1399"/>
      <c r="P242" s="1399"/>
      <c r="Q242" s="1399"/>
      <c r="R242" s="1399"/>
      <c r="S242" s="1399"/>
      <c r="T242" s="1399"/>
      <c r="U242" s="1399"/>
      <c r="V242" s="1399"/>
      <c r="W242" s="1399"/>
      <c r="X242" s="1399"/>
      <c r="Y242" s="1399"/>
      <c r="Z242" s="1399"/>
      <c r="AA242" s="1399"/>
      <c r="AB242" s="1399"/>
      <c r="AC242" s="1399"/>
      <c r="AD242" s="1399"/>
      <c r="AE242" s="1399"/>
      <c r="AF242" s="1399"/>
      <c r="AG242" s="1399"/>
      <c r="AH242" s="1399"/>
      <c r="AI242" s="1400"/>
      <c r="AJ242" s="1375" t="str">
        <f>AJ148</f>
        <v>○</v>
      </c>
    </row>
    <row r="244" spans="1:36" x14ac:dyDescent="0.15">
      <c r="A244" s="1370" t="s">
        <v>297</v>
      </c>
      <c r="B244" s="1370"/>
      <c r="C244" s="1370"/>
      <c r="D244" s="1370"/>
      <c r="E244" s="1370"/>
      <c r="F244" s="1370"/>
      <c r="G244" s="1370"/>
      <c r="H244" s="1370"/>
      <c r="I244" s="1370"/>
      <c r="J244" s="1370"/>
      <c r="K244" s="1370"/>
      <c r="L244" s="1370"/>
      <c r="M244" s="1370"/>
      <c r="N244" s="1370"/>
      <c r="O244" s="1370"/>
      <c r="P244" s="1370"/>
      <c r="Q244" s="1370"/>
      <c r="R244" s="1370"/>
      <c r="S244" s="1370"/>
      <c r="T244" s="1370"/>
      <c r="U244" s="1370"/>
      <c r="V244" s="1370"/>
      <c r="W244" s="1370"/>
      <c r="X244" s="1370"/>
      <c r="Y244" s="1370"/>
      <c r="Z244" s="1370"/>
      <c r="AA244" s="1370"/>
      <c r="AB244" s="1370"/>
      <c r="AC244" s="1370"/>
      <c r="AD244" s="1370"/>
      <c r="AE244" s="1370"/>
      <c r="AF244" s="1370"/>
      <c r="AG244" s="1370"/>
      <c r="AH244" s="1370"/>
      <c r="AI244" s="1370"/>
      <c r="AJ244" s="1370"/>
    </row>
    <row r="245" spans="1:36" ht="27" customHeight="1" x14ac:dyDescent="0.15">
      <c r="A245" s="1401"/>
      <c r="B245" s="809" t="s">
        <v>298</v>
      </c>
      <c r="C245" s="809"/>
      <c r="D245" s="809"/>
      <c r="E245" s="809"/>
      <c r="F245" s="809"/>
      <c r="G245" s="809"/>
      <c r="H245" s="809"/>
      <c r="I245" s="809"/>
      <c r="J245" s="809"/>
      <c r="K245" s="809"/>
      <c r="L245" s="809"/>
      <c r="M245" s="809"/>
      <c r="N245" s="809"/>
      <c r="O245" s="809"/>
      <c r="P245" s="809"/>
      <c r="Q245" s="809"/>
      <c r="R245" s="809"/>
      <c r="S245" s="809"/>
      <c r="T245" s="809"/>
      <c r="U245" s="809"/>
      <c r="V245" s="809"/>
      <c r="W245" s="809"/>
      <c r="X245" s="809"/>
      <c r="Y245" s="809"/>
      <c r="Z245" s="809"/>
      <c r="AA245" s="809"/>
      <c r="AB245" s="809"/>
      <c r="AC245" s="809"/>
      <c r="AD245" s="809"/>
      <c r="AE245" s="809"/>
      <c r="AF245" s="809"/>
      <c r="AG245" s="809"/>
      <c r="AH245" s="809"/>
      <c r="AI245" s="1402"/>
      <c r="AJ245" s="1375" t="str">
        <f>AJ164</f>
        <v>○</v>
      </c>
    </row>
    <row r="247" spans="1:36" x14ac:dyDescent="0.15">
      <c r="A247" s="1370" t="s">
        <v>241</v>
      </c>
      <c r="B247" s="1370"/>
      <c r="C247" s="1370"/>
      <c r="D247" s="1370"/>
      <c r="E247" s="1370"/>
      <c r="F247" s="1370"/>
      <c r="G247" s="1370"/>
      <c r="H247" s="1370"/>
      <c r="I247" s="1370"/>
      <c r="J247" s="1370"/>
      <c r="K247" s="1370"/>
      <c r="L247" s="1370"/>
      <c r="M247" s="1370"/>
      <c r="N247" s="1370"/>
      <c r="O247" s="1370"/>
      <c r="P247" s="1370"/>
      <c r="Q247" s="1370"/>
      <c r="R247" s="1370"/>
      <c r="S247" s="1370"/>
      <c r="T247" s="1370"/>
      <c r="U247" s="1370"/>
      <c r="V247" s="1370"/>
      <c r="W247" s="1370"/>
      <c r="X247" s="1370"/>
      <c r="Y247" s="1370"/>
      <c r="Z247" s="1370"/>
      <c r="AA247" s="1370"/>
      <c r="AB247" s="1370"/>
      <c r="AC247" s="1370"/>
      <c r="AD247" s="1370"/>
      <c r="AE247" s="1370"/>
      <c r="AF247" s="1370"/>
      <c r="AG247" s="1370"/>
      <c r="AH247" s="1370"/>
      <c r="AI247" s="1370"/>
      <c r="AJ247" s="1370"/>
    </row>
    <row r="248" spans="1:36" ht="13.5" customHeight="1" x14ac:dyDescent="0.15">
      <c r="A248" s="1401"/>
      <c r="B248" s="809" t="s">
        <v>299</v>
      </c>
      <c r="C248" s="809"/>
      <c r="D248" s="809"/>
      <c r="E248" s="809"/>
      <c r="F248" s="809"/>
      <c r="G248" s="809"/>
      <c r="H248" s="809"/>
      <c r="I248" s="809"/>
      <c r="J248" s="809"/>
      <c r="K248" s="809"/>
      <c r="L248" s="809"/>
      <c r="M248" s="809"/>
      <c r="N248" s="809"/>
      <c r="O248" s="809"/>
      <c r="P248" s="809"/>
      <c r="Q248" s="809"/>
      <c r="R248" s="809"/>
      <c r="S248" s="809"/>
      <c r="T248" s="809"/>
      <c r="U248" s="809"/>
      <c r="V248" s="809"/>
      <c r="W248" s="809"/>
      <c r="X248" s="809"/>
      <c r="Y248" s="809"/>
      <c r="Z248" s="809"/>
      <c r="AA248" s="809"/>
      <c r="AB248" s="809"/>
      <c r="AC248" s="809"/>
      <c r="AD248" s="809"/>
      <c r="AE248" s="809"/>
      <c r="AF248" s="809"/>
      <c r="AG248" s="809"/>
      <c r="AH248" s="809"/>
      <c r="AI248" s="1402"/>
      <c r="AJ248" s="1375" t="e">
        <f>AJ194</f>
        <v>#VALUE!</v>
      </c>
    </row>
  </sheetData>
  <sheetProtection formatCells="0" formatColumns="0" formatRows="0" sort="0" autoFilter="0"/>
  <mergeCells count="294">
    <mergeCell ref="B242:AI242"/>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A229:AJ229"/>
    <mergeCell ref="A230:A234"/>
    <mergeCell ref="B230:AI230"/>
    <mergeCell ref="B231:AI231"/>
    <mergeCell ref="B232:AI232"/>
    <mergeCell ref="B233:AI233"/>
    <mergeCell ref="B234:AI234"/>
    <mergeCell ref="A223:AJ223"/>
    <mergeCell ref="B224:AI224"/>
    <mergeCell ref="A225:A227"/>
    <mergeCell ref="B225:AI225"/>
    <mergeCell ref="B226:AI226"/>
    <mergeCell ref="B227:AI227"/>
    <mergeCell ref="A217:AJ217"/>
    <mergeCell ref="A218:A220"/>
    <mergeCell ref="B218:AI218"/>
    <mergeCell ref="B219:AI219"/>
    <mergeCell ref="B220:AI220"/>
    <mergeCell ref="B221:AI221"/>
    <mergeCell ref="N210:P210"/>
    <mergeCell ref="Q210:R210"/>
    <mergeCell ref="S210:W210"/>
    <mergeCell ref="X210:Y210"/>
    <mergeCell ref="Z210:AH210"/>
    <mergeCell ref="AI210:AJ210"/>
    <mergeCell ref="B200:X200"/>
    <mergeCell ref="Y200:AJ200"/>
    <mergeCell ref="Y201:AJ201"/>
    <mergeCell ref="A204:AJ204"/>
    <mergeCell ref="B207:AH207"/>
    <mergeCell ref="D209:E209"/>
    <mergeCell ref="G209:H209"/>
    <mergeCell ref="J209:K209"/>
    <mergeCell ref="N209:P209"/>
    <mergeCell ref="Q209:AJ209"/>
    <mergeCell ref="Y195:AJ195"/>
    <mergeCell ref="Y196:AJ196"/>
    <mergeCell ref="Y197:AJ197"/>
    <mergeCell ref="B198:X198"/>
    <mergeCell ref="Y198:AJ198"/>
    <mergeCell ref="B199:X199"/>
    <mergeCell ref="Y199:AJ199"/>
    <mergeCell ref="A185:D188"/>
    <mergeCell ref="F185:AJ185"/>
    <mergeCell ref="F186:AI186"/>
    <mergeCell ref="F187:AI187"/>
    <mergeCell ref="F188:AI188"/>
    <mergeCell ref="A194:X194"/>
    <mergeCell ref="Y194:AI194"/>
    <mergeCell ref="A177:D180"/>
    <mergeCell ref="F177:AI177"/>
    <mergeCell ref="F178:AI178"/>
    <mergeCell ref="F179:AI179"/>
    <mergeCell ref="F180:AJ180"/>
    <mergeCell ref="A181:D184"/>
    <mergeCell ref="F181:AI181"/>
    <mergeCell ref="F182:AI182"/>
    <mergeCell ref="F183:AI183"/>
    <mergeCell ref="F184:AI184"/>
    <mergeCell ref="A169:D172"/>
    <mergeCell ref="F169:AI169"/>
    <mergeCell ref="F170:AI170"/>
    <mergeCell ref="F171:AI171"/>
    <mergeCell ref="F172:AJ172"/>
    <mergeCell ref="A173:D176"/>
    <mergeCell ref="F173:AI173"/>
    <mergeCell ref="F174:AI174"/>
    <mergeCell ref="F175:AI175"/>
    <mergeCell ref="F176:AI176"/>
    <mergeCell ref="B160:AJ160"/>
    <mergeCell ref="B162:AJ162"/>
    <mergeCell ref="A164:D164"/>
    <mergeCell ref="E164:AI164"/>
    <mergeCell ref="A165:D168"/>
    <mergeCell ref="F165:AJ165"/>
    <mergeCell ref="F166:AI166"/>
    <mergeCell ref="F167:AI167"/>
    <mergeCell ref="F168:AI168"/>
    <mergeCell ref="AF150:AI150"/>
    <mergeCell ref="A151:D156"/>
    <mergeCell ref="X152:AI152"/>
    <mergeCell ref="E154:AJ154"/>
    <mergeCell ref="L156:M156"/>
    <mergeCell ref="N156:O156"/>
    <mergeCell ref="Q156:R156"/>
    <mergeCell ref="A149:D150"/>
    <mergeCell ref="E149:H149"/>
    <mergeCell ref="J149:M149"/>
    <mergeCell ref="O149:U149"/>
    <mergeCell ref="W149:AD149"/>
    <mergeCell ref="E150:H150"/>
    <mergeCell ref="J150:M150"/>
    <mergeCell ref="O150:U150"/>
    <mergeCell ref="W150:AA150"/>
    <mergeCell ref="AC150:AD150"/>
    <mergeCell ref="AB144:AC144"/>
    <mergeCell ref="A148:D148"/>
    <mergeCell ref="H148:I148"/>
    <mergeCell ref="K148:L148"/>
    <mergeCell ref="R148:S148"/>
    <mergeCell ref="U148:V148"/>
    <mergeCell ref="Z148:AA148"/>
    <mergeCell ref="AG140:AG143"/>
    <mergeCell ref="T141:V141"/>
    <mergeCell ref="AB141:AC141"/>
    <mergeCell ref="A142:B144"/>
    <mergeCell ref="S142:W142"/>
    <mergeCell ref="AE142:AE144"/>
    <mergeCell ref="D143:R144"/>
    <mergeCell ref="S143:W143"/>
    <mergeCell ref="Z143:AB143"/>
    <mergeCell ref="T144:V144"/>
    <mergeCell ref="AL134:AU134"/>
    <mergeCell ref="B135:AJ135"/>
    <mergeCell ref="S137:W137"/>
    <mergeCell ref="A138:AD138"/>
    <mergeCell ref="A139:B141"/>
    <mergeCell ref="S139:W139"/>
    <mergeCell ref="AE139:AE141"/>
    <mergeCell ref="D140:R141"/>
    <mergeCell ref="S140:W140"/>
    <mergeCell ref="Z140:AB140"/>
    <mergeCell ref="A127:D128"/>
    <mergeCell ref="F127:AJ127"/>
    <mergeCell ref="F128:AJ128"/>
    <mergeCell ref="A129:D130"/>
    <mergeCell ref="F129:AJ129"/>
    <mergeCell ref="I130:X130"/>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118:D118"/>
    <mergeCell ref="F118:H118"/>
    <mergeCell ref="J118:N118"/>
    <mergeCell ref="P118:U118"/>
    <mergeCell ref="W118:X118"/>
    <mergeCell ref="AA118:AB118"/>
    <mergeCell ref="D110:AI110"/>
    <mergeCell ref="F111:AI111"/>
    <mergeCell ref="A112:AJ112"/>
    <mergeCell ref="A115:D115"/>
    <mergeCell ref="H115:I115"/>
    <mergeCell ref="K115:L115"/>
    <mergeCell ref="R115:S115"/>
    <mergeCell ref="U115:V115"/>
    <mergeCell ref="Z115:AA115"/>
    <mergeCell ref="B104:X104"/>
    <mergeCell ref="Y104:AC104"/>
    <mergeCell ref="B105:X105"/>
    <mergeCell ref="Y105:AC105"/>
    <mergeCell ref="AF105:AF106"/>
    <mergeCell ref="AG105:AG106"/>
    <mergeCell ref="B106:X106"/>
    <mergeCell ref="Y106:AC106"/>
    <mergeCell ref="B102:R102"/>
    <mergeCell ref="T102:V102"/>
    <mergeCell ref="Z102:AB102"/>
    <mergeCell ref="AF102:AH102"/>
    <mergeCell ref="B103:R103"/>
    <mergeCell ref="S103:X103"/>
    <mergeCell ref="Y103:AC103"/>
    <mergeCell ref="AE103:AI103"/>
    <mergeCell ref="AE99:AI100"/>
    <mergeCell ref="AK100:AK101"/>
    <mergeCell ref="B101:R101"/>
    <mergeCell ref="S101:W101"/>
    <mergeCell ref="Y101:AC101"/>
    <mergeCell ref="AE101:AI101"/>
    <mergeCell ref="B98:R98"/>
    <mergeCell ref="S98:W98"/>
    <mergeCell ref="Y98:AC98"/>
    <mergeCell ref="AE98:AI98"/>
    <mergeCell ref="AK98:AK99"/>
    <mergeCell ref="B99:R100"/>
    <mergeCell ref="S99:W100"/>
    <mergeCell ref="X99:X100"/>
    <mergeCell ref="Y99:AC100"/>
    <mergeCell ref="AD99:AD100"/>
    <mergeCell ref="S96:X96"/>
    <mergeCell ref="Y96:AD96"/>
    <mergeCell ref="AE96:AJ96"/>
    <mergeCell ref="B97:R97"/>
    <mergeCell ref="S97:W97"/>
    <mergeCell ref="Y97:AC97"/>
    <mergeCell ref="AE97:AI97"/>
    <mergeCell ref="M83:AJ83"/>
    <mergeCell ref="A85:AJ85"/>
    <mergeCell ref="B90:AJ90"/>
    <mergeCell ref="B91:AJ91"/>
    <mergeCell ref="B93:AJ93"/>
    <mergeCell ref="S95:W95"/>
    <mergeCell ref="M74:AJ74"/>
    <mergeCell ref="K75:K76"/>
    <mergeCell ref="L75:L76"/>
    <mergeCell ref="M76:AJ76"/>
    <mergeCell ref="A80:A83"/>
    <mergeCell ref="C80:AJ80"/>
    <mergeCell ref="B81:B83"/>
    <mergeCell ref="C81:J83"/>
    <mergeCell ref="M81:AJ81"/>
    <mergeCell ref="M82:AJ82"/>
    <mergeCell ref="B64:AJ64"/>
    <mergeCell ref="U65:AF65"/>
    <mergeCell ref="U70:AF70"/>
    <mergeCell ref="A71:A76"/>
    <mergeCell ref="C71:AJ71"/>
    <mergeCell ref="B72:B76"/>
    <mergeCell ref="C72:J76"/>
    <mergeCell ref="K72:K74"/>
    <mergeCell ref="L72:L74"/>
    <mergeCell ref="M72:AJ73"/>
    <mergeCell ref="A55:D55"/>
    <mergeCell ref="AD55:AH55"/>
    <mergeCell ref="A56:D61"/>
    <mergeCell ref="X57:AI57"/>
    <mergeCell ref="E59:AJ59"/>
    <mergeCell ref="L61:N61"/>
    <mergeCell ref="O61:P61"/>
    <mergeCell ref="R61:S61"/>
    <mergeCell ref="A48:B48"/>
    <mergeCell ref="C48:V48"/>
    <mergeCell ref="A50:AJ50"/>
    <mergeCell ref="S53:W53"/>
    <mergeCell ref="P54:Q54"/>
    <mergeCell ref="S54:T54"/>
    <mergeCell ref="Z54:AA54"/>
    <mergeCell ref="AC54:AD54"/>
    <mergeCell ref="AH54:AI54"/>
    <mergeCell ref="B37:C37"/>
    <mergeCell ref="D37:E37"/>
    <mergeCell ref="P37:U37"/>
    <mergeCell ref="W37:AB37"/>
    <mergeCell ref="AD37:AI37"/>
    <mergeCell ref="B38:O38"/>
    <mergeCell ref="P38:U38"/>
    <mergeCell ref="W38:AB38"/>
    <mergeCell ref="AD38:AI38"/>
    <mergeCell ref="B33:O33"/>
    <mergeCell ref="P33:U33"/>
    <mergeCell ref="A36:O36"/>
    <mergeCell ref="P36:U36"/>
    <mergeCell ref="W36:AB36"/>
    <mergeCell ref="AD36:AI36"/>
    <mergeCell ref="C19:L19"/>
    <mergeCell ref="N19:W19"/>
    <mergeCell ref="Y19:AI19"/>
    <mergeCell ref="B27:AJ27"/>
    <mergeCell ref="A31:V31"/>
    <mergeCell ref="B32:C32"/>
    <mergeCell ref="D32:E32"/>
    <mergeCell ref="P32:U32"/>
    <mergeCell ref="A13:F13"/>
    <mergeCell ref="G13:AJ13"/>
    <mergeCell ref="A14:F14"/>
    <mergeCell ref="G14:AJ14"/>
    <mergeCell ref="A15:F15"/>
    <mergeCell ref="G15:J15"/>
    <mergeCell ref="K15:T15"/>
    <mergeCell ref="U15:X15"/>
    <mergeCell ref="Y15:AJ15"/>
    <mergeCell ref="A9:F9"/>
    <mergeCell ref="G9:AJ9"/>
    <mergeCell ref="A10:F12"/>
    <mergeCell ref="H10:L10"/>
    <mergeCell ref="G11:AJ11"/>
    <mergeCell ref="G12:AJ12"/>
    <mergeCell ref="Y1:AB1"/>
    <mergeCell ref="AC1:AJ1"/>
    <mergeCell ref="A3:AK3"/>
    <mergeCell ref="V4:W4"/>
    <mergeCell ref="A8:F8"/>
    <mergeCell ref="G8:AJ8"/>
  </mergeCells>
  <phoneticPr fontId="4"/>
  <dataValidations count="4">
    <dataValidation imeMode="halfAlpha" allowBlank="1" showInputMessage="1" showErrorMessage="1" sqref="J209:K209 D209:E209 G209:H209 A15 K15 U115 P54 R148 K148 H148 H115 K115 R115 Z54 S54 AC54 P96:Q96 U148" xr:uid="{8BEDB899-464A-4142-9324-F6CB172D5E77}"/>
    <dataValidation imeMode="hiragana" allowBlank="1" showInputMessage="1" showErrorMessage="1" sqref="W211:W212 S210 T57 S55:S56 S58 T120 T152 S151 S153 S119" xr:uid="{AF5F56A4-D5FB-4874-98BB-0B7DB45F9A7C}"/>
    <dataValidation type="list" allowBlank="1" showInputMessage="1" showErrorMessage="1" sqref="X19 B19 M19" xr:uid="{025F4F15-1876-49FD-990E-866867EA5109}">
      <formula1>"○,×"</formula1>
    </dataValidation>
    <dataValidation type="list" allowBlank="1" showInputMessage="1" showErrorMessage="1" sqref="L61:N61 L124:M124 L156:M156" xr:uid="{4F947849-4FF2-4D0D-B775-79FC1A8117EE}">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0</xdr:colOff>
                    <xdr:row>195</xdr:row>
                    <xdr:rowOff>142875</xdr:rowOff>
                  </from>
                  <to>
                    <xdr:col>1</xdr:col>
                    <xdr:colOff>38100</xdr:colOff>
                    <xdr:row>197</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201A1-CF7A-41D2-B45C-2ED5D6A52834}">
  <sheetPr>
    <pageSetUpPr fitToPage="1"/>
  </sheetPr>
  <dimension ref="A1:AU248"/>
  <sheetViews>
    <sheetView view="pageBreakPreview" topLeftCell="D1" zoomScale="110" zoomScaleNormal="120" zoomScaleSheetLayoutView="110" workbookViewId="0">
      <selection activeCell="AN14" sqref="AN14"/>
    </sheetView>
  </sheetViews>
  <sheetFormatPr defaultColWidth="9" defaultRowHeight="13.5" x14ac:dyDescent="0.15"/>
  <cols>
    <col min="1" max="1" width="2.5" customWidth="1"/>
    <col min="2" max="6" width="2.75" customWidth="1"/>
    <col min="7" max="35" width="2.5" customWidth="1"/>
    <col min="36" max="36" width="2.875" customWidth="1"/>
    <col min="37" max="37" width="2.5" customWidth="1"/>
  </cols>
  <sheetData>
    <row r="1" spans="1:37" ht="18.75" customHeight="1" x14ac:dyDescent="0.15">
      <c r="A1" s="1" t="s">
        <v>0</v>
      </c>
      <c r="B1" s="1"/>
      <c r="C1" s="1"/>
      <c r="D1" s="1"/>
      <c r="E1" s="1"/>
      <c r="F1" s="1"/>
      <c r="G1" s="1"/>
      <c r="H1" s="1"/>
      <c r="I1" s="1"/>
      <c r="J1" s="1"/>
      <c r="K1" s="1"/>
      <c r="L1" s="1"/>
      <c r="M1" s="1"/>
      <c r="N1" s="1"/>
      <c r="O1" s="1"/>
      <c r="P1" s="1"/>
      <c r="Q1" s="1"/>
      <c r="R1" s="1"/>
      <c r="S1" s="1"/>
      <c r="T1" s="1"/>
      <c r="U1" s="1"/>
      <c r="V1" s="1"/>
      <c r="W1" s="1"/>
      <c r="X1" s="1"/>
      <c r="Y1" s="718" t="s">
        <v>1</v>
      </c>
      <c r="Z1" s="718"/>
      <c r="AA1" s="718"/>
      <c r="AB1" s="718"/>
      <c r="AC1" s="718" t="str">
        <f>IF([4]基本情報入力シート!C33="","",[4]基本情報入力シート!C33)</f>
        <v>堺市</v>
      </c>
      <c r="AD1" s="718"/>
      <c r="AE1" s="718"/>
      <c r="AF1" s="718"/>
      <c r="AG1" s="718"/>
      <c r="AH1" s="718"/>
      <c r="AI1" s="718"/>
      <c r="AJ1" s="718"/>
    </row>
    <row r="2" spans="1:37" ht="14.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7" ht="23.25" customHeight="1" x14ac:dyDescent="0.15">
      <c r="A3" s="719" t="s">
        <v>2</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row>
    <row r="4" spans="1:37" ht="24" customHeight="1" x14ac:dyDescent="0.15">
      <c r="A4" s="1"/>
      <c r="B4" s="2"/>
      <c r="C4" s="2"/>
      <c r="D4" s="2"/>
      <c r="E4" s="2"/>
      <c r="F4" s="2"/>
      <c r="G4" s="2"/>
      <c r="H4" s="2"/>
      <c r="I4" s="2"/>
      <c r="J4" s="2"/>
      <c r="K4" s="2"/>
      <c r="L4" s="2"/>
      <c r="M4" s="2"/>
      <c r="N4" s="2"/>
      <c r="O4" s="2"/>
      <c r="P4" s="2"/>
      <c r="Q4" s="2"/>
      <c r="R4" s="2"/>
      <c r="S4" s="2"/>
      <c r="T4" s="2"/>
      <c r="U4" s="3" t="s">
        <v>3</v>
      </c>
      <c r="V4" s="720">
        <v>5</v>
      </c>
      <c r="W4" s="720"/>
      <c r="X4" s="4" t="s">
        <v>4</v>
      </c>
      <c r="Y4" s="5"/>
      <c r="Z4" s="2"/>
      <c r="AA4" s="2"/>
      <c r="AB4" s="2"/>
      <c r="AC4" s="6"/>
      <c r="AD4" s="1"/>
      <c r="AE4" s="1"/>
      <c r="AF4" s="7"/>
      <c r="AG4" s="2"/>
      <c r="AH4" s="2"/>
      <c r="AI4" s="2"/>
      <c r="AJ4" s="2"/>
    </row>
    <row r="5" spans="1:37" ht="6"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7" ht="19.5" customHeight="1" x14ac:dyDescent="0.15">
      <c r="A6" s="8" t="s">
        <v>5</v>
      </c>
      <c r="B6" s="8"/>
      <c r="C6" s="8"/>
      <c r="D6" s="8"/>
      <c r="E6" s="8"/>
      <c r="F6" s="8"/>
      <c r="G6" s="8"/>
      <c r="H6" s="8"/>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7" ht="6.7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7" s="10" customFormat="1" ht="13.5" customHeight="1" x14ac:dyDescent="0.15">
      <c r="A8" s="721" t="s">
        <v>6</v>
      </c>
      <c r="B8" s="722"/>
      <c r="C8" s="722"/>
      <c r="D8" s="722"/>
      <c r="E8" s="722"/>
      <c r="F8" s="723"/>
      <c r="G8" s="691" t="str">
        <f>IF([4]基本情報入力シート!M37="","",[4]基本情報入力シート!M37)</f>
        <v>トクテイヒエイリカツドウホウジンセカンド</v>
      </c>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2"/>
    </row>
    <row r="9" spans="1:37" s="10" customFormat="1" ht="25.5" customHeight="1" x14ac:dyDescent="0.15">
      <c r="A9" s="705" t="s">
        <v>7</v>
      </c>
      <c r="B9" s="706"/>
      <c r="C9" s="706"/>
      <c r="D9" s="706"/>
      <c r="E9" s="706"/>
      <c r="F9" s="707"/>
      <c r="G9" s="708" t="str">
        <f>IF([4]基本情報入力シート!M38="","",[4]基本情報入力シート!M38)</f>
        <v>特定非営利活動法人せかんど</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9"/>
    </row>
    <row r="10" spans="1:37" s="10" customFormat="1" ht="12.75" customHeight="1" x14ac:dyDescent="0.15">
      <c r="A10" s="710" t="s">
        <v>8</v>
      </c>
      <c r="B10" s="711"/>
      <c r="C10" s="711"/>
      <c r="D10" s="711"/>
      <c r="E10" s="711"/>
      <c r="F10" s="712"/>
      <c r="G10" s="12" t="s">
        <v>9</v>
      </c>
      <c r="H10" s="713" t="str">
        <f>IF([4]基本情報入力シート!AC39="－","",[4]基本情報入力シート!AC39)</f>
        <v>590－0142</v>
      </c>
      <c r="I10" s="713"/>
      <c r="J10" s="713"/>
      <c r="K10" s="713"/>
      <c r="L10" s="713"/>
      <c r="M10" s="13"/>
      <c r="N10" s="14"/>
      <c r="O10" s="14"/>
      <c r="P10" s="14"/>
      <c r="Q10" s="14"/>
      <c r="R10" s="14"/>
      <c r="S10" s="14"/>
      <c r="T10" s="14"/>
      <c r="U10" s="14"/>
      <c r="V10" s="14"/>
      <c r="W10" s="14"/>
      <c r="X10" s="14"/>
      <c r="Y10" s="14"/>
      <c r="Z10" s="14"/>
      <c r="AA10" s="14"/>
      <c r="AB10" s="14"/>
      <c r="AC10" s="14"/>
      <c r="AD10" s="14"/>
      <c r="AE10" s="14"/>
      <c r="AF10" s="14"/>
      <c r="AG10" s="14"/>
      <c r="AH10" s="14"/>
      <c r="AI10" s="14"/>
      <c r="AJ10" s="15"/>
    </row>
    <row r="11" spans="1:37" s="10" customFormat="1" ht="16.5" customHeight="1" x14ac:dyDescent="0.15">
      <c r="A11" s="693"/>
      <c r="B11" s="694"/>
      <c r="C11" s="694"/>
      <c r="D11" s="694"/>
      <c r="E11" s="694"/>
      <c r="F11" s="695"/>
      <c r="G11" s="714" t="str">
        <f>IF([4]基本情報入力シート!M40="","",[4]基本情報入力シート!M40)</f>
        <v>大阪府堺市南区檜尾３０９３－７</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6"/>
    </row>
    <row r="12" spans="1:37" s="10" customFormat="1" ht="16.5" customHeight="1" x14ac:dyDescent="0.15">
      <c r="A12" s="693"/>
      <c r="B12" s="694"/>
      <c r="C12" s="694"/>
      <c r="D12" s="694"/>
      <c r="E12" s="694"/>
      <c r="F12" s="695"/>
      <c r="G12" s="717" t="str">
        <f>IF([4]基本情報入力シート!M41="","",[4]基本情報入力シート!M41)</f>
        <v/>
      </c>
      <c r="H12" s="696"/>
      <c r="I12" s="696"/>
      <c r="J12" s="696"/>
      <c r="K12" s="696"/>
      <c r="L12" s="696"/>
      <c r="M12" s="696"/>
      <c r="N12" s="696"/>
      <c r="O12" s="696"/>
      <c r="P12" s="696"/>
      <c r="Q12" s="696"/>
      <c r="R12" s="696"/>
      <c r="S12" s="696"/>
      <c r="T12" s="696"/>
      <c r="U12" s="696"/>
      <c r="V12" s="696"/>
      <c r="W12" s="696"/>
      <c r="X12" s="696"/>
      <c r="Y12" s="696"/>
      <c r="Z12" s="696"/>
      <c r="AA12" s="696"/>
      <c r="AB12" s="696"/>
      <c r="AC12" s="696"/>
      <c r="AD12" s="696"/>
      <c r="AE12" s="696"/>
      <c r="AF12" s="696"/>
      <c r="AG12" s="696"/>
      <c r="AH12" s="696"/>
      <c r="AI12" s="696"/>
      <c r="AJ12" s="697"/>
    </row>
    <row r="13" spans="1:37" s="10" customFormat="1" ht="13.5" customHeight="1" x14ac:dyDescent="0.15">
      <c r="A13" s="688" t="s">
        <v>6</v>
      </c>
      <c r="B13" s="689"/>
      <c r="C13" s="689"/>
      <c r="D13" s="689"/>
      <c r="E13" s="689"/>
      <c r="F13" s="690"/>
      <c r="G13" s="691" t="str">
        <f>IF([4]基本情報入力シート!M44="","",[4]基本情報入力シート!M44)</f>
        <v>ミナミ　サトシ</v>
      </c>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691"/>
      <c r="AJ13" s="692"/>
    </row>
    <row r="14" spans="1:37" s="10" customFormat="1" ht="27.75" customHeight="1" x14ac:dyDescent="0.15">
      <c r="A14" s="693" t="s">
        <v>10</v>
      </c>
      <c r="B14" s="694"/>
      <c r="C14" s="694"/>
      <c r="D14" s="694"/>
      <c r="E14" s="694"/>
      <c r="F14" s="695"/>
      <c r="G14" s="696" t="str">
        <f>IF([4]基本情報入力シート!M45="","",[4]基本情報入力シート!M45)</f>
        <v>南　覚志</v>
      </c>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7"/>
    </row>
    <row r="15" spans="1:37" s="10" customFormat="1" ht="18.75" customHeight="1" x14ac:dyDescent="0.15">
      <c r="A15" s="698" t="s">
        <v>11</v>
      </c>
      <c r="B15" s="698"/>
      <c r="C15" s="698"/>
      <c r="D15" s="698"/>
      <c r="E15" s="698"/>
      <c r="F15" s="698"/>
      <c r="G15" s="699" t="s">
        <v>12</v>
      </c>
      <c r="H15" s="698"/>
      <c r="I15" s="698"/>
      <c r="J15" s="698"/>
      <c r="K15" s="700" t="str">
        <f>IF([4]基本情報入力シート!M46="","",[4]基本情報入力シート!M46)</f>
        <v>０９０－５０５３－７１８９</v>
      </c>
      <c r="L15" s="701"/>
      <c r="M15" s="701"/>
      <c r="N15" s="701"/>
      <c r="O15" s="701"/>
      <c r="P15" s="701"/>
      <c r="Q15" s="701"/>
      <c r="R15" s="701"/>
      <c r="S15" s="701"/>
      <c r="T15" s="702"/>
      <c r="U15" s="703" t="s">
        <v>13</v>
      </c>
      <c r="V15" s="704"/>
      <c r="W15" s="704"/>
      <c r="X15" s="699"/>
      <c r="Y15" s="700" t="str">
        <f>IF([4]基本情報入力シート!M47="","",[4]基本情報入力シート!M47)</f>
        <v>second.takaishi@mx4.alpha-web.ne.jp</v>
      </c>
      <c r="Z15" s="701"/>
      <c r="AA15" s="701"/>
      <c r="AB15" s="701"/>
      <c r="AC15" s="701"/>
      <c r="AD15" s="701"/>
      <c r="AE15" s="701"/>
      <c r="AF15" s="701"/>
      <c r="AG15" s="701"/>
      <c r="AH15" s="701"/>
      <c r="AI15" s="701"/>
      <c r="AJ15" s="702"/>
    </row>
    <row r="16" spans="1:37" s="10" customFormat="1" ht="8.25" customHeight="1" thickBot="1" x14ac:dyDescent="0.2">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row>
    <row r="17" spans="1:36" s="10" customFormat="1" ht="7.5" customHeight="1" x14ac:dyDescent="0.15">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20"/>
    </row>
    <row r="18" spans="1:36" s="10" customFormat="1" ht="21.75" customHeight="1" thickBot="1" x14ac:dyDescent="0.2">
      <c r="A18" s="21" t="s">
        <v>14</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22"/>
    </row>
    <row r="19" spans="1:36" ht="25.5" customHeight="1" thickBot="1" x14ac:dyDescent="0.2">
      <c r="A19" s="23"/>
      <c r="B19" s="24" t="s">
        <v>15</v>
      </c>
      <c r="C19" s="675" t="s">
        <v>16</v>
      </c>
      <c r="D19" s="676"/>
      <c r="E19" s="676"/>
      <c r="F19" s="676"/>
      <c r="G19" s="676"/>
      <c r="H19" s="676"/>
      <c r="I19" s="676"/>
      <c r="J19" s="676"/>
      <c r="K19" s="676"/>
      <c r="L19" s="677"/>
      <c r="M19" s="25" t="s">
        <v>15</v>
      </c>
      <c r="N19" s="678" t="s">
        <v>17</v>
      </c>
      <c r="O19" s="679"/>
      <c r="P19" s="679"/>
      <c r="Q19" s="679"/>
      <c r="R19" s="679"/>
      <c r="S19" s="679"/>
      <c r="T19" s="679"/>
      <c r="U19" s="679"/>
      <c r="V19" s="679"/>
      <c r="W19" s="680"/>
      <c r="X19" s="26" t="s">
        <v>15</v>
      </c>
      <c r="Y19" s="681" t="s">
        <v>18</v>
      </c>
      <c r="Z19" s="682"/>
      <c r="AA19" s="682"/>
      <c r="AB19" s="682"/>
      <c r="AC19" s="682"/>
      <c r="AD19" s="682"/>
      <c r="AE19" s="682"/>
      <c r="AF19" s="682"/>
      <c r="AG19" s="682"/>
      <c r="AH19" s="682"/>
      <c r="AI19" s="683"/>
      <c r="AJ19" s="22"/>
    </row>
    <row r="20" spans="1:36" ht="11.25" customHeight="1" thickBot="1" x14ac:dyDescent="0.2">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9"/>
    </row>
    <row r="21" spans="1:36" ht="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22.5" customHeight="1" x14ac:dyDescent="0.15">
      <c r="A22" s="30" t="s">
        <v>19</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row>
    <row r="23" spans="1:36" ht="12.75" customHeight="1" x14ac:dyDescent="0.15">
      <c r="A23" s="32" t="s">
        <v>20</v>
      </c>
      <c r="B23" s="33" t="s">
        <v>21</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6" ht="12.75" customHeight="1" x14ac:dyDescent="0.15">
      <c r="A24" s="32" t="s">
        <v>20</v>
      </c>
      <c r="B24" s="33" t="s">
        <v>22</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spans="1:36" ht="12.75" customHeight="1" x14ac:dyDescent="0.15">
      <c r="A25" s="34" t="s">
        <v>23</v>
      </c>
      <c r="B25" s="33" t="s">
        <v>24</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ht="12.75" customHeight="1" x14ac:dyDescent="0.15">
      <c r="A26" s="34" t="s">
        <v>25</v>
      </c>
      <c r="B26" s="33" t="s">
        <v>26</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spans="1:36" ht="20.25" customHeight="1" x14ac:dyDescent="0.15">
      <c r="A27" s="35" t="s">
        <v>27</v>
      </c>
      <c r="B27" s="684" t="s">
        <v>28</v>
      </c>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row>
    <row r="28" spans="1:36" ht="12.75" customHeight="1" x14ac:dyDescent="0.15">
      <c r="A28" s="34" t="s">
        <v>29</v>
      </c>
      <c r="B28" s="33" t="s">
        <v>30</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row>
    <row r="29" spans="1:36" ht="5.25" customHeight="1" x14ac:dyDescent="0.15">
      <c r="B29" s="36"/>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18.75" customHeight="1" x14ac:dyDescent="0.15">
      <c r="A30" s="37" t="s">
        <v>31</v>
      </c>
      <c r="B30" s="36"/>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18.75" customHeight="1" x14ac:dyDescent="0.15">
      <c r="A31" s="685" t="s">
        <v>32</v>
      </c>
      <c r="B31" s="686"/>
      <c r="C31" s="686"/>
      <c r="D31" s="686"/>
      <c r="E31" s="686"/>
      <c r="F31" s="686"/>
      <c r="G31" s="686"/>
      <c r="H31" s="686"/>
      <c r="I31" s="686"/>
      <c r="J31" s="686"/>
      <c r="K31" s="686"/>
      <c r="L31" s="686"/>
      <c r="M31" s="686"/>
      <c r="N31" s="686"/>
      <c r="O31" s="686"/>
      <c r="P31" s="686"/>
      <c r="Q31" s="686"/>
      <c r="R31" s="686"/>
      <c r="S31" s="686"/>
      <c r="T31" s="686"/>
      <c r="U31" s="686"/>
      <c r="V31" s="687"/>
      <c r="W31" s="1"/>
      <c r="X31" s="1"/>
      <c r="Y31" s="1"/>
      <c r="Z31" s="1"/>
      <c r="AA31" s="1"/>
      <c r="AB31" s="1"/>
      <c r="AC31" s="1"/>
      <c r="AD31" s="1"/>
      <c r="AE31" s="1"/>
      <c r="AF31" s="1"/>
      <c r="AG31" s="1"/>
      <c r="AH31" s="1"/>
      <c r="AI31" s="1"/>
      <c r="AJ31" s="1"/>
    </row>
    <row r="32" spans="1:36" ht="26.25" customHeight="1" x14ac:dyDescent="0.15">
      <c r="A32" s="38" t="s">
        <v>33</v>
      </c>
      <c r="B32" s="659" t="s">
        <v>34</v>
      </c>
      <c r="C32" s="659"/>
      <c r="D32" s="513">
        <f>IF(V4=0,"",V4)</f>
        <v>5</v>
      </c>
      <c r="E32" s="513"/>
      <c r="F32" s="39" t="s">
        <v>35</v>
      </c>
      <c r="G32" s="40"/>
      <c r="H32" s="40"/>
      <c r="I32" s="40"/>
      <c r="J32" s="40"/>
      <c r="K32" s="40"/>
      <c r="L32" s="40"/>
      <c r="M32" s="40"/>
      <c r="N32" s="40"/>
      <c r="O32" s="41"/>
      <c r="P32" s="665">
        <f>SUM(P37,W37,AD37)</f>
        <v>16162848</v>
      </c>
      <c r="Q32" s="666"/>
      <c r="R32" s="666"/>
      <c r="S32" s="666"/>
      <c r="T32" s="666"/>
      <c r="U32" s="667"/>
      <c r="V32" s="42" t="s">
        <v>36</v>
      </c>
      <c r="W32" s="1"/>
      <c r="X32" s="1"/>
      <c r="Y32" s="1"/>
      <c r="Z32" s="1"/>
      <c r="AA32" s="1"/>
      <c r="AB32" s="1"/>
      <c r="AC32" s="1"/>
      <c r="AD32" s="1"/>
      <c r="AE32" s="1"/>
      <c r="AF32" s="1"/>
      <c r="AG32" s="1"/>
      <c r="AH32" s="1"/>
      <c r="AI32" s="1"/>
      <c r="AJ32" s="1"/>
    </row>
    <row r="33" spans="1:47" ht="30" customHeight="1" x14ac:dyDescent="0.15">
      <c r="A33" s="38" t="s">
        <v>37</v>
      </c>
      <c r="B33" s="336" t="s">
        <v>38</v>
      </c>
      <c r="C33" s="645"/>
      <c r="D33" s="645"/>
      <c r="E33" s="645"/>
      <c r="F33" s="645"/>
      <c r="G33" s="645"/>
      <c r="H33" s="645"/>
      <c r="I33" s="645"/>
      <c r="J33" s="645"/>
      <c r="K33" s="645"/>
      <c r="L33" s="645"/>
      <c r="M33" s="645"/>
      <c r="N33" s="645"/>
      <c r="O33" s="664"/>
      <c r="P33" s="665">
        <f>SUM(P38,W38,AD38)</f>
        <v>16900000</v>
      </c>
      <c r="Q33" s="666"/>
      <c r="R33" s="666"/>
      <c r="S33" s="666"/>
      <c r="T33" s="666"/>
      <c r="U33" s="667"/>
      <c r="V33" s="43" t="s">
        <v>36</v>
      </c>
      <c r="W33" s="1"/>
      <c r="X33" s="1"/>
      <c r="Y33" s="1"/>
      <c r="Z33" s="1"/>
      <c r="AA33" s="1"/>
      <c r="AB33" s="1"/>
      <c r="AC33" s="1"/>
      <c r="AD33" s="1"/>
      <c r="AE33" s="1"/>
      <c r="AF33" s="1"/>
      <c r="AG33" s="1"/>
      <c r="AH33" s="1"/>
      <c r="AI33" s="1"/>
      <c r="AJ33" s="1"/>
    </row>
    <row r="34" spans="1:47" ht="10.5" customHeight="1" x14ac:dyDescent="0.15">
      <c r="A34" s="1"/>
      <c r="B34" s="36"/>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47" ht="20.25" customHeight="1" thickBot="1" x14ac:dyDescent="0.2">
      <c r="A35" s="37" t="s">
        <v>39</v>
      </c>
      <c r="B35" s="36"/>
      <c r="C35" s="1"/>
      <c r="D35" s="1"/>
      <c r="E35" s="1"/>
      <c r="F35" s="1"/>
      <c r="G35" s="1"/>
      <c r="H35" s="1"/>
      <c r="I35" s="1"/>
      <c r="J35" s="1"/>
      <c r="K35" s="1"/>
      <c r="L35" s="1"/>
      <c r="M35" s="1"/>
      <c r="N35" s="1"/>
      <c r="O35" s="1"/>
      <c r="P35" s="1"/>
      <c r="Q35" s="1"/>
      <c r="R35" s="1"/>
      <c r="S35" s="1"/>
      <c r="T35" s="1"/>
      <c r="U35" s="1"/>
      <c r="V35" s="44" t="s">
        <v>40</v>
      </c>
      <c r="W35" s="45"/>
      <c r="X35" s="45"/>
      <c r="Y35" s="45"/>
      <c r="Z35" s="46"/>
      <c r="AA35" s="46"/>
      <c r="AB35" s="47"/>
      <c r="AC35" s="44" t="s">
        <v>41</v>
      </c>
      <c r="AD35" s="45"/>
      <c r="AE35" s="45"/>
      <c r="AF35" s="45"/>
      <c r="AG35" s="45"/>
      <c r="AH35" s="45"/>
      <c r="AI35" s="46"/>
      <c r="AJ35" s="44" t="s">
        <v>42</v>
      </c>
    </row>
    <row r="36" spans="1:47" ht="18.75" customHeight="1" thickBot="1" x14ac:dyDescent="0.2">
      <c r="A36" s="668"/>
      <c r="B36" s="669"/>
      <c r="C36" s="669"/>
      <c r="D36" s="669"/>
      <c r="E36" s="669"/>
      <c r="F36" s="669"/>
      <c r="G36" s="669"/>
      <c r="H36" s="669"/>
      <c r="I36" s="669"/>
      <c r="J36" s="669"/>
      <c r="K36" s="669"/>
      <c r="L36" s="669"/>
      <c r="M36" s="669"/>
      <c r="N36" s="669"/>
      <c r="O36" s="670"/>
      <c r="P36" s="671" t="s">
        <v>43</v>
      </c>
      <c r="Q36" s="672"/>
      <c r="R36" s="672"/>
      <c r="S36" s="672"/>
      <c r="T36" s="672"/>
      <c r="U36" s="673"/>
      <c r="V36" s="48" t="str">
        <f>IF(B19="○", IF(P37="","",IF(P38="","",IF(P38&gt;P37,"○","☓"))),"")</f>
        <v>○</v>
      </c>
      <c r="W36" s="674" t="s">
        <v>44</v>
      </c>
      <c r="X36" s="672"/>
      <c r="Y36" s="672"/>
      <c r="Z36" s="672"/>
      <c r="AA36" s="672"/>
      <c r="AB36" s="673"/>
      <c r="AC36" s="48" t="str">
        <f>IF(M19="○", IF(W37="","",IF(W38="","",IF(W38&gt;W37,"○","☓"))),"")</f>
        <v>○</v>
      </c>
      <c r="AD36" s="674" t="s">
        <v>45</v>
      </c>
      <c r="AE36" s="672"/>
      <c r="AF36" s="672"/>
      <c r="AG36" s="672"/>
      <c r="AH36" s="672"/>
      <c r="AI36" s="673"/>
      <c r="AJ36" s="48" t="str">
        <f>IF(X19="○", IF(AD37="","",IF(AD38="","",IF(AD38&gt;AD37,"○","☓"))),"")</f>
        <v>○</v>
      </c>
    </row>
    <row r="37" spans="1:47" ht="26.25" customHeight="1" thickBot="1" x14ac:dyDescent="0.2">
      <c r="A37" s="38" t="s">
        <v>33</v>
      </c>
      <c r="B37" s="659" t="s">
        <v>34</v>
      </c>
      <c r="C37" s="659"/>
      <c r="D37" s="513">
        <f>IF(V4=0,"",V4)</f>
        <v>5</v>
      </c>
      <c r="E37" s="513"/>
      <c r="F37" s="39" t="s">
        <v>35</v>
      </c>
      <c r="G37" s="40"/>
      <c r="H37" s="40"/>
      <c r="I37" s="40"/>
      <c r="J37" s="40"/>
      <c r="K37" s="40"/>
      <c r="L37" s="40"/>
      <c r="M37" s="40"/>
      <c r="N37" s="40"/>
      <c r="O37" s="41"/>
      <c r="P37" s="660">
        <f>IF('[4]別紙様式2-2 個表_処遇'!O5="","",'[4]別紙様式2-2 個表_処遇'!O5)</f>
        <v>11052960</v>
      </c>
      <c r="Q37" s="661"/>
      <c r="R37" s="661"/>
      <c r="S37" s="661"/>
      <c r="T37" s="661"/>
      <c r="U37" s="661"/>
      <c r="V37" s="49" t="s">
        <v>36</v>
      </c>
      <c r="W37" s="662">
        <f>IF('[4]別紙様式2-3 個表_特定'!O5="","",'[4]別紙様式2-3 個表_特定'!O5)</f>
        <v>3031320</v>
      </c>
      <c r="X37" s="663"/>
      <c r="Y37" s="663"/>
      <c r="Z37" s="663"/>
      <c r="AA37" s="663"/>
      <c r="AB37" s="663"/>
      <c r="AC37" s="49" t="s">
        <v>36</v>
      </c>
      <c r="AD37" s="662">
        <f>IF('[4]別紙様式2-4 個表_ベースアップ'!O5="","",'[4]別紙様式2-4 個表_ベースアップ'!O5)</f>
        <v>2078568</v>
      </c>
      <c r="AE37" s="663"/>
      <c r="AF37" s="663"/>
      <c r="AG37" s="663"/>
      <c r="AH37" s="663"/>
      <c r="AI37" s="663"/>
      <c r="AJ37" s="50" t="s">
        <v>36</v>
      </c>
    </row>
    <row r="38" spans="1:47" ht="30" customHeight="1" thickBot="1" x14ac:dyDescent="0.2">
      <c r="A38" s="38" t="s">
        <v>37</v>
      </c>
      <c r="B38" s="336" t="s">
        <v>46</v>
      </c>
      <c r="C38" s="645"/>
      <c r="D38" s="645"/>
      <c r="E38" s="645"/>
      <c r="F38" s="645"/>
      <c r="G38" s="645"/>
      <c r="H38" s="645"/>
      <c r="I38" s="645"/>
      <c r="J38" s="645"/>
      <c r="K38" s="645"/>
      <c r="L38" s="645"/>
      <c r="M38" s="645"/>
      <c r="N38" s="645"/>
      <c r="O38" s="645"/>
      <c r="P38" s="646">
        <v>11500000</v>
      </c>
      <c r="Q38" s="647"/>
      <c r="R38" s="647"/>
      <c r="S38" s="647"/>
      <c r="T38" s="647"/>
      <c r="U38" s="648"/>
      <c r="V38" s="40" t="s">
        <v>36</v>
      </c>
      <c r="W38" s="649">
        <v>3200000</v>
      </c>
      <c r="X38" s="650"/>
      <c r="Y38" s="650"/>
      <c r="Z38" s="650"/>
      <c r="AA38" s="650"/>
      <c r="AB38" s="651"/>
      <c r="AC38" s="40" t="s">
        <v>36</v>
      </c>
      <c r="AD38" s="652">
        <f>S139+S142</f>
        <v>2200000</v>
      </c>
      <c r="AE38" s="653"/>
      <c r="AF38" s="653"/>
      <c r="AG38" s="653"/>
      <c r="AH38" s="653"/>
      <c r="AI38" s="654"/>
      <c r="AJ38" s="41" t="s">
        <v>36</v>
      </c>
    </row>
    <row r="39" spans="1:47" ht="6.75" customHeight="1" x14ac:dyDescent="0.1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row>
    <row r="40" spans="1:47" x14ac:dyDescent="0.15">
      <c r="A40" s="52" t="s">
        <v>47</v>
      </c>
    </row>
    <row r="41" spans="1:47" ht="12.75" customHeight="1" x14ac:dyDescent="0.15">
      <c r="A41" s="34" t="s">
        <v>20</v>
      </c>
      <c r="B41" s="52" t="s">
        <v>48</v>
      </c>
    </row>
    <row r="42" spans="1:47" ht="12.75" customHeight="1" x14ac:dyDescent="0.15">
      <c r="A42" s="34" t="s">
        <v>20</v>
      </c>
      <c r="B42" s="52" t="s">
        <v>49</v>
      </c>
    </row>
    <row r="43" spans="1:47" ht="12.75" customHeight="1" x14ac:dyDescent="0.15">
      <c r="A43" s="34" t="s">
        <v>20</v>
      </c>
      <c r="B43" s="52" t="s">
        <v>50</v>
      </c>
    </row>
    <row r="44" spans="1:47" ht="12.75" customHeight="1" x14ac:dyDescent="0.15">
      <c r="A44" s="34" t="s">
        <v>20</v>
      </c>
      <c r="B44" s="52" t="s">
        <v>51</v>
      </c>
    </row>
    <row r="45" spans="1:47" ht="9" customHeight="1" x14ac:dyDescent="0.15">
      <c r="A45" s="53"/>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row>
    <row r="46" spans="1:47" ht="18" customHeight="1" x14ac:dyDescent="0.15">
      <c r="A46" s="37" t="s">
        <v>52</v>
      </c>
      <c r="B46" s="36"/>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47" ht="14.25" customHeight="1" thickBot="1" x14ac:dyDescent="0.2">
      <c r="A47" s="34" t="s">
        <v>20</v>
      </c>
      <c r="B47" s="52" t="s">
        <v>53</v>
      </c>
      <c r="AL47" s="55"/>
      <c r="AM47" s="55"/>
      <c r="AN47" s="55"/>
      <c r="AO47" s="55"/>
      <c r="AP47" s="55"/>
      <c r="AQ47" s="55"/>
      <c r="AR47" s="55"/>
      <c r="AS47" s="55"/>
      <c r="AT47" s="55"/>
      <c r="AU47" s="55"/>
    </row>
    <row r="48" spans="1:47" ht="27" customHeight="1" thickBot="1" x14ac:dyDescent="0.2">
      <c r="A48" s="655" t="b">
        <v>1</v>
      </c>
      <c r="B48" s="656"/>
      <c r="C48" s="657" t="s">
        <v>54</v>
      </c>
      <c r="D48" s="657"/>
      <c r="E48" s="657"/>
      <c r="F48" s="657"/>
      <c r="G48" s="657"/>
      <c r="H48" s="657"/>
      <c r="I48" s="657"/>
      <c r="J48" s="657"/>
      <c r="K48" s="657"/>
      <c r="L48" s="657"/>
      <c r="M48" s="657"/>
      <c r="N48" s="657"/>
      <c r="O48" s="657"/>
      <c r="P48" s="657"/>
      <c r="Q48" s="657"/>
      <c r="R48" s="657"/>
      <c r="S48" s="657"/>
      <c r="T48" s="657"/>
      <c r="U48" s="657"/>
      <c r="V48" s="658"/>
      <c r="W48" s="1" t="s">
        <v>55</v>
      </c>
      <c r="X48" s="48" t="str">
        <f>IF(A48="","",IF(A48=TRUE,"○","×"))</f>
        <v>○</v>
      </c>
      <c r="Y48" s="56" t="s">
        <v>56</v>
      </c>
      <c r="Z48" s="1"/>
      <c r="AA48" s="1"/>
      <c r="AB48" s="1"/>
      <c r="AC48" s="1"/>
      <c r="AD48" s="1"/>
      <c r="AE48" s="1"/>
      <c r="AF48" s="1"/>
      <c r="AG48" s="1"/>
      <c r="AH48" s="1"/>
      <c r="AI48" s="1"/>
      <c r="AJ48" s="1"/>
    </row>
    <row r="49" spans="1:37" ht="3.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7" ht="69.75" customHeight="1" x14ac:dyDescent="0.15">
      <c r="A50" s="413" t="s">
        <v>57</v>
      </c>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row>
    <row r="51" spans="1:37" ht="28.5" customHeight="1" x14ac:dyDescent="0.15">
      <c r="A51" s="58" t="s">
        <v>58</v>
      </c>
      <c r="B51" s="36"/>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7" ht="18" customHeight="1" thickBot="1" x14ac:dyDescent="0.2">
      <c r="A52" s="37" t="s">
        <v>59</v>
      </c>
      <c r="B52" s="36"/>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7" ht="22.5" customHeight="1" thickBot="1" x14ac:dyDescent="0.2">
      <c r="A53" s="59" t="s">
        <v>60</v>
      </c>
      <c r="B53" s="60"/>
      <c r="C53" s="61"/>
      <c r="D53" s="61"/>
      <c r="E53" s="61"/>
      <c r="F53" s="61"/>
      <c r="G53" s="61"/>
      <c r="H53" s="61"/>
      <c r="I53" s="61"/>
      <c r="J53" s="61"/>
      <c r="K53" s="61"/>
      <c r="L53" s="62"/>
      <c r="M53" s="63"/>
      <c r="N53" s="63"/>
      <c r="O53" s="63"/>
      <c r="P53" s="63"/>
      <c r="Q53" s="63"/>
      <c r="R53" s="63"/>
      <c r="S53" s="475">
        <f>P38</f>
        <v>11500000</v>
      </c>
      <c r="T53" s="476"/>
      <c r="U53" s="476"/>
      <c r="V53" s="476"/>
      <c r="W53" s="476"/>
      <c r="X53" s="64" t="s">
        <v>36</v>
      </c>
      <c r="Y53" s="1"/>
      <c r="Z53" s="1"/>
      <c r="AA53" s="1"/>
      <c r="AB53" s="1"/>
      <c r="AC53" s="1"/>
      <c r="AD53" s="1"/>
      <c r="AE53" s="1"/>
      <c r="AF53" s="1"/>
      <c r="AG53" s="1"/>
      <c r="AH53" s="1"/>
      <c r="AI53" s="1"/>
      <c r="AJ53" s="65" t="str">
        <f>IF(B19="○",IF(AND(AND(P54&lt;&gt;"",S54&lt;&gt;"",Z54&lt;&gt;"",AC54&lt;&gt;""),OR(E55=TRUE,I55=TRUE,O55=TRUE,V55=TRUE,AND(Z55=TRUE,AD55&lt;&gt;"")),OR(E57=TRUE,L57=TRUE,AND(S57=TRUE,X57&lt;&gt;"")),AND(E59&lt;&gt;"",O61&lt;&gt;"",R61&lt;&gt;""),OR(V61=TRUE,Z61=TRUE)),"○","×"),"")</f>
        <v>○</v>
      </c>
    </row>
    <row r="54" spans="1:37" ht="21.75" customHeight="1" thickBot="1" x14ac:dyDescent="0.2">
      <c r="A54" s="13" t="s">
        <v>61</v>
      </c>
      <c r="B54" s="14"/>
      <c r="C54" s="14"/>
      <c r="D54" s="14"/>
      <c r="E54" s="66"/>
      <c r="F54" s="66"/>
      <c r="G54" s="66"/>
      <c r="H54" s="66"/>
      <c r="I54" s="66"/>
      <c r="J54" s="66"/>
      <c r="K54" s="66"/>
      <c r="L54" s="66"/>
      <c r="M54" s="67"/>
      <c r="N54" s="68" t="s">
        <v>62</v>
      </c>
      <c r="O54" s="68"/>
      <c r="P54" s="644">
        <v>5</v>
      </c>
      <c r="Q54" s="644"/>
      <c r="R54" s="68" t="s">
        <v>63</v>
      </c>
      <c r="S54" s="644">
        <v>4</v>
      </c>
      <c r="T54" s="644"/>
      <c r="U54" s="68" t="s">
        <v>64</v>
      </c>
      <c r="V54" s="69" t="s">
        <v>65</v>
      </c>
      <c r="W54" s="69"/>
      <c r="X54" s="68" t="s">
        <v>62</v>
      </c>
      <c r="Y54" s="68"/>
      <c r="Z54" s="644">
        <v>6</v>
      </c>
      <c r="AA54" s="644"/>
      <c r="AB54" s="68" t="s">
        <v>63</v>
      </c>
      <c r="AC54" s="644">
        <v>3</v>
      </c>
      <c r="AD54" s="644"/>
      <c r="AE54" s="68" t="s">
        <v>64</v>
      </c>
      <c r="AF54" s="68" t="s">
        <v>66</v>
      </c>
      <c r="AG54" s="68">
        <f>IF(P54&gt;=1,(Z54*12+AC54)-(P54*12+S54)+1,"")</f>
        <v>12</v>
      </c>
      <c r="AH54" s="454" t="s">
        <v>67</v>
      </c>
      <c r="AI54" s="454"/>
      <c r="AJ54" s="70" t="s">
        <v>68</v>
      </c>
    </row>
    <row r="55" spans="1:37" s="10" customFormat="1" ht="30" customHeight="1" x14ac:dyDescent="0.15">
      <c r="A55" s="631" t="s">
        <v>69</v>
      </c>
      <c r="B55" s="632"/>
      <c r="C55" s="632"/>
      <c r="D55" s="632"/>
      <c r="E55" s="71" t="b">
        <v>0</v>
      </c>
      <c r="F55" s="72" t="s">
        <v>70</v>
      </c>
      <c r="G55" s="68"/>
      <c r="H55" s="68"/>
      <c r="I55" s="73" t="b">
        <v>0</v>
      </c>
      <c r="J55" s="72" t="s">
        <v>71</v>
      </c>
      <c r="K55" s="68"/>
      <c r="L55" s="68"/>
      <c r="M55" s="74"/>
      <c r="N55" s="74"/>
      <c r="O55" s="75" t="b">
        <v>1</v>
      </c>
      <c r="P55" s="76" t="s">
        <v>72</v>
      </c>
      <c r="Q55" s="74"/>
      <c r="R55" s="74"/>
      <c r="S55" s="74"/>
      <c r="T55" s="74"/>
      <c r="U55" s="74"/>
      <c r="V55" s="75" t="b">
        <v>0</v>
      </c>
      <c r="W55" s="76" t="s">
        <v>73</v>
      </c>
      <c r="X55" s="74"/>
      <c r="Y55" s="74"/>
      <c r="Z55" s="75" t="b">
        <v>0</v>
      </c>
      <c r="AA55" s="76" t="s">
        <v>74</v>
      </c>
      <c r="AB55" s="74"/>
      <c r="AC55" s="74" t="s">
        <v>75</v>
      </c>
      <c r="AD55" s="633"/>
      <c r="AE55" s="633"/>
      <c r="AF55" s="633"/>
      <c r="AG55" s="633"/>
      <c r="AH55" s="633"/>
      <c r="AI55" s="74" t="s">
        <v>76</v>
      </c>
      <c r="AJ55" s="77"/>
    </row>
    <row r="56" spans="1:37" s="10" customFormat="1" ht="18.75" customHeight="1" x14ac:dyDescent="0.15">
      <c r="A56" s="634" t="s">
        <v>77</v>
      </c>
      <c r="B56" s="635"/>
      <c r="C56" s="635"/>
      <c r="D56" s="635"/>
      <c r="E56" s="78" t="s">
        <v>78</v>
      </c>
      <c r="F56" s="79"/>
      <c r="G56" s="66"/>
      <c r="H56" s="66"/>
      <c r="I56" s="36"/>
      <c r="J56" s="66"/>
      <c r="K56" s="66"/>
      <c r="L56" s="66"/>
      <c r="M56" s="66"/>
      <c r="N56" s="66"/>
      <c r="O56" s="55"/>
      <c r="P56" s="66"/>
      <c r="Q56" s="66"/>
      <c r="R56" s="66"/>
      <c r="S56" s="66"/>
      <c r="T56" s="66"/>
      <c r="U56" s="66"/>
      <c r="V56" s="55"/>
      <c r="W56" s="66"/>
      <c r="X56" s="66"/>
      <c r="Y56" s="36"/>
      <c r="Z56" s="36"/>
      <c r="AA56" s="66"/>
      <c r="AB56" s="66"/>
      <c r="AC56" s="66"/>
      <c r="AD56" s="66"/>
      <c r="AE56" s="66"/>
      <c r="AF56" s="66"/>
      <c r="AG56" s="66"/>
      <c r="AH56" s="66"/>
      <c r="AI56" s="66"/>
      <c r="AJ56" s="80"/>
    </row>
    <row r="57" spans="1:37" s="10" customFormat="1" ht="18" customHeight="1" x14ac:dyDescent="0.15">
      <c r="A57" s="636"/>
      <c r="B57" s="610"/>
      <c r="C57" s="610"/>
      <c r="D57" s="610"/>
      <c r="E57" s="82" t="b">
        <v>0</v>
      </c>
      <c r="F57" s="56" t="s">
        <v>79</v>
      </c>
      <c r="G57" s="36"/>
      <c r="H57" s="36"/>
      <c r="I57" s="36"/>
      <c r="J57" s="36"/>
      <c r="L57" s="83" t="b">
        <v>1</v>
      </c>
      <c r="M57" s="56" t="s">
        <v>80</v>
      </c>
      <c r="N57" s="36"/>
      <c r="O57" s="36"/>
      <c r="P57" s="55"/>
      <c r="Q57" s="55"/>
      <c r="R57" s="56"/>
      <c r="S57" s="84" t="b">
        <v>0</v>
      </c>
      <c r="T57" s="56" t="s">
        <v>74</v>
      </c>
      <c r="U57" s="55"/>
      <c r="W57" s="56" t="s">
        <v>81</v>
      </c>
      <c r="X57" s="639"/>
      <c r="Y57" s="639"/>
      <c r="Z57" s="639"/>
      <c r="AA57" s="639"/>
      <c r="AB57" s="639"/>
      <c r="AC57" s="639"/>
      <c r="AD57" s="639"/>
      <c r="AE57" s="639"/>
      <c r="AF57" s="639"/>
      <c r="AG57" s="639"/>
      <c r="AH57" s="639"/>
      <c r="AI57" s="639"/>
      <c r="AJ57" s="85" t="s">
        <v>82</v>
      </c>
    </row>
    <row r="58" spans="1:37" s="10" customFormat="1" ht="19.5" customHeight="1" x14ac:dyDescent="0.15">
      <c r="A58" s="636"/>
      <c r="B58" s="610"/>
      <c r="C58" s="610"/>
      <c r="D58" s="610"/>
      <c r="E58" s="86" t="s">
        <v>83</v>
      </c>
      <c r="F58" s="56"/>
      <c r="G58" s="36"/>
      <c r="H58" s="36"/>
      <c r="I58" s="36"/>
      <c r="J58" s="36"/>
      <c r="K58" s="36"/>
      <c r="L58" s="36"/>
      <c r="M58" s="36"/>
      <c r="N58" s="55"/>
      <c r="O58" s="55"/>
      <c r="P58" s="56"/>
      <c r="Q58" s="56"/>
      <c r="R58" s="56"/>
      <c r="S58" s="87"/>
      <c r="T58" s="87"/>
      <c r="U58" s="87"/>
      <c r="V58" s="87"/>
      <c r="W58" s="87"/>
      <c r="X58" s="87"/>
      <c r="Y58" s="87"/>
      <c r="Z58" s="87"/>
      <c r="AA58" s="87"/>
      <c r="AB58" s="87"/>
      <c r="AC58" s="87"/>
      <c r="AD58" s="87"/>
      <c r="AE58" s="87"/>
      <c r="AF58" s="87"/>
      <c r="AG58" s="87"/>
      <c r="AH58" s="87"/>
      <c r="AI58" s="87"/>
      <c r="AJ58" s="85"/>
    </row>
    <row r="59" spans="1:37" s="10" customFormat="1" ht="65.25" customHeight="1" thickBot="1" x14ac:dyDescent="0.2">
      <c r="A59" s="636"/>
      <c r="B59" s="610"/>
      <c r="C59" s="610"/>
      <c r="D59" s="610"/>
      <c r="E59" s="640" t="s">
        <v>84</v>
      </c>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2"/>
    </row>
    <row r="60" spans="1:37" s="10" customFormat="1" ht="18.75" customHeight="1" thickBot="1" x14ac:dyDescent="0.2">
      <c r="A60" s="636"/>
      <c r="B60" s="610"/>
      <c r="C60" s="610"/>
      <c r="D60" s="610"/>
      <c r="E60" s="88" t="s">
        <v>85</v>
      </c>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89"/>
    </row>
    <row r="61" spans="1:37" ht="18.75" customHeight="1" thickBot="1" x14ac:dyDescent="0.2">
      <c r="A61" s="637"/>
      <c r="B61" s="638"/>
      <c r="C61" s="638"/>
      <c r="D61" s="638"/>
      <c r="E61" s="92" t="s">
        <v>86</v>
      </c>
      <c r="F61" s="11"/>
      <c r="G61" s="11"/>
      <c r="H61" s="11"/>
      <c r="I61" s="11"/>
      <c r="J61" s="11"/>
      <c r="K61" s="11"/>
      <c r="L61" s="436" t="s">
        <v>87</v>
      </c>
      <c r="M61" s="437"/>
      <c r="N61" s="437"/>
      <c r="O61" s="643">
        <v>31</v>
      </c>
      <c r="P61" s="643"/>
      <c r="Q61" s="93" t="s">
        <v>88</v>
      </c>
      <c r="R61" s="643">
        <v>4</v>
      </c>
      <c r="S61" s="643"/>
      <c r="T61" s="93" t="s">
        <v>89</v>
      </c>
      <c r="U61" s="93" t="s">
        <v>81</v>
      </c>
      <c r="V61" s="94" t="b">
        <v>1</v>
      </c>
      <c r="W61" s="95" t="s">
        <v>90</v>
      </c>
      <c r="X61" s="93"/>
      <c r="Y61" s="93"/>
      <c r="Z61" s="94" t="b">
        <v>0</v>
      </c>
      <c r="AA61" s="95" t="s">
        <v>91</v>
      </c>
      <c r="AB61" s="93"/>
      <c r="AC61" s="93" t="s">
        <v>82</v>
      </c>
      <c r="AD61" s="96"/>
      <c r="AE61" s="96"/>
      <c r="AF61" s="96"/>
      <c r="AG61" s="96"/>
      <c r="AH61" s="96"/>
      <c r="AI61" s="96"/>
      <c r="AJ61" s="97"/>
      <c r="AK61" s="10"/>
    </row>
    <row r="62" spans="1:37" ht="14.25" customHeight="1" x14ac:dyDescent="0.15">
      <c r="A62" s="81"/>
      <c r="B62" s="81"/>
      <c r="C62" s="81"/>
      <c r="D62" s="81"/>
      <c r="E62" s="98"/>
      <c r="F62" s="46"/>
      <c r="G62" s="46"/>
      <c r="H62" s="46"/>
      <c r="I62" s="46"/>
      <c r="J62" s="46"/>
      <c r="K62" s="46"/>
      <c r="L62" s="99"/>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10"/>
    </row>
    <row r="63" spans="1:37" s="102" customFormat="1" ht="21" customHeight="1" x14ac:dyDescent="0.15">
      <c r="A63" s="37" t="s">
        <v>92</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1"/>
      <c r="AG63" s="5"/>
      <c r="AH63" s="5"/>
      <c r="AI63" s="5"/>
      <c r="AJ63" s="5"/>
    </row>
    <row r="64" spans="1:37" s="52" customFormat="1" ht="26.25" customHeight="1" thickBot="1" x14ac:dyDescent="0.2">
      <c r="A64" s="103" t="s">
        <v>93</v>
      </c>
      <c r="B64" s="413" t="s">
        <v>94</v>
      </c>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row>
    <row r="65" spans="1:37" s="10" customFormat="1" ht="24.75" customHeight="1" thickBot="1" x14ac:dyDescent="0.2">
      <c r="A65" s="104" t="s">
        <v>95</v>
      </c>
      <c r="B65" s="105"/>
      <c r="C65" s="106"/>
      <c r="D65" s="106"/>
      <c r="E65" s="106"/>
      <c r="F65" s="106"/>
      <c r="G65" s="106"/>
      <c r="H65" s="106"/>
      <c r="I65" s="106"/>
      <c r="J65" s="106"/>
      <c r="K65" s="106"/>
      <c r="L65" s="106"/>
      <c r="M65" s="106"/>
      <c r="N65" s="106"/>
      <c r="O65" s="106"/>
      <c r="P65" s="106"/>
      <c r="Q65" s="106"/>
      <c r="R65" s="106"/>
      <c r="S65" s="106"/>
      <c r="T65" s="106"/>
      <c r="U65" s="621" t="s">
        <v>96</v>
      </c>
      <c r="V65" s="622"/>
      <c r="W65" s="622"/>
      <c r="X65" s="622"/>
      <c r="Y65" s="622"/>
      <c r="Z65" s="622"/>
      <c r="AA65" s="622"/>
      <c r="AB65" s="622"/>
      <c r="AC65" s="622"/>
      <c r="AD65" s="622"/>
      <c r="AE65" s="622"/>
      <c r="AF65" s="622"/>
      <c r="AG65" s="107" t="b">
        <v>1</v>
      </c>
      <c r="AH65" s="108" t="s">
        <v>97</v>
      </c>
      <c r="AI65" s="109"/>
      <c r="AJ65" s="65" t="e">
        <f>IF(B19="○", IF(COUNTIF('[4]別紙様式2-2 個表_処遇'!T11:T110,"*加算Ⅰ*")+COUNTIF('[4]別紙様式2-2 個表_処遇'!T11:T110,"*加算Ⅱ*"),IF(AG65=TRUE,"○","×"),""),"")</f>
        <v>#VALUE!</v>
      </c>
    </row>
    <row r="66" spans="1:37" s="10" customFormat="1" ht="18.75" customHeight="1" x14ac:dyDescent="0.15">
      <c r="A66" s="110"/>
      <c r="B66" s="111" t="s">
        <v>98</v>
      </c>
      <c r="C66" s="112" t="s">
        <v>99</v>
      </c>
      <c r="D66" s="112"/>
      <c r="E66" s="112"/>
      <c r="F66" s="112"/>
      <c r="G66" s="112"/>
      <c r="H66" s="112"/>
      <c r="I66" s="112"/>
      <c r="J66" s="112"/>
      <c r="K66" s="112"/>
      <c r="L66" s="112"/>
      <c r="M66" s="112"/>
      <c r="N66" s="112"/>
      <c r="O66" s="112"/>
      <c r="P66" s="112"/>
      <c r="Q66" s="112"/>
      <c r="R66" s="112"/>
      <c r="S66" s="112"/>
      <c r="T66" s="112"/>
      <c r="U66" s="56"/>
      <c r="V66" s="56"/>
      <c r="W66" s="56"/>
      <c r="X66" s="56"/>
      <c r="Y66" s="113"/>
      <c r="Z66" s="113"/>
      <c r="AA66" s="113"/>
      <c r="AB66" s="113"/>
      <c r="AC66" s="36"/>
      <c r="AD66" s="36"/>
      <c r="AE66" s="36"/>
      <c r="AF66" s="36"/>
      <c r="AG66" s="55"/>
      <c r="AH66" s="55"/>
      <c r="AI66" s="55"/>
      <c r="AJ66" s="114"/>
      <c r="AK66" s="115"/>
    </row>
    <row r="67" spans="1:37" s="10" customFormat="1" ht="18.75" customHeight="1" x14ac:dyDescent="0.15">
      <c r="A67" s="110"/>
      <c r="B67" s="116" t="s">
        <v>100</v>
      </c>
      <c r="C67" s="117" t="s">
        <v>101</v>
      </c>
      <c r="D67" s="117"/>
      <c r="E67" s="117"/>
      <c r="F67" s="117"/>
      <c r="G67" s="117"/>
      <c r="H67" s="117"/>
      <c r="I67" s="117"/>
      <c r="J67" s="117"/>
      <c r="K67" s="117"/>
      <c r="L67" s="117"/>
      <c r="M67" s="117"/>
      <c r="N67" s="117"/>
      <c r="O67" s="117"/>
      <c r="P67" s="117"/>
      <c r="Q67" s="117"/>
      <c r="R67" s="117"/>
      <c r="S67" s="117"/>
      <c r="T67" s="117"/>
      <c r="U67" s="117"/>
      <c r="V67" s="117"/>
      <c r="W67" s="117"/>
      <c r="X67" s="117"/>
      <c r="Y67" s="118"/>
      <c r="Z67" s="118"/>
      <c r="AA67" s="118"/>
      <c r="AB67" s="118"/>
      <c r="AC67" s="119"/>
      <c r="AD67" s="119"/>
      <c r="AE67" s="119"/>
      <c r="AF67" s="119"/>
      <c r="AG67" s="120"/>
      <c r="AH67" s="120"/>
      <c r="AI67" s="120"/>
      <c r="AJ67" s="121"/>
      <c r="AK67" s="115"/>
    </row>
    <row r="68" spans="1:37" s="10" customFormat="1" ht="19.5" customHeight="1" x14ac:dyDescent="0.15">
      <c r="A68" s="122"/>
      <c r="B68" s="123" t="s">
        <v>102</v>
      </c>
      <c r="C68" s="124" t="s">
        <v>103</v>
      </c>
      <c r="D68" s="91"/>
      <c r="E68" s="91"/>
      <c r="F68" s="91"/>
      <c r="G68" s="91"/>
      <c r="H68" s="91"/>
      <c r="I68" s="91"/>
      <c r="J68" s="91"/>
      <c r="K68" s="91"/>
      <c r="L68" s="91"/>
      <c r="M68" s="91"/>
      <c r="N68" s="91"/>
      <c r="O68" s="91"/>
      <c r="P68" s="91"/>
      <c r="Q68" s="91"/>
      <c r="R68" s="91"/>
      <c r="S68" s="91"/>
      <c r="T68" s="91"/>
      <c r="U68" s="91"/>
      <c r="V68" s="91"/>
      <c r="W68" s="91"/>
      <c r="X68" s="91"/>
      <c r="Y68" s="125"/>
      <c r="Z68" s="125"/>
      <c r="AA68" s="125"/>
      <c r="AB68" s="125"/>
      <c r="AC68" s="74"/>
      <c r="AD68" s="74"/>
      <c r="AE68" s="74"/>
      <c r="AF68" s="74"/>
      <c r="AG68" s="126"/>
      <c r="AH68" s="126"/>
      <c r="AI68" s="126"/>
      <c r="AJ68" s="127"/>
      <c r="AK68" s="115"/>
    </row>
    <row r="69" spans="1:37" s="10" customFormat="1" ht="13.5" customHeight="1" thickBot="1" x14ac:dyDescent="0.2">
      <c r="A69" s="128"/>
      <c r="B69" s="87"/>
      <c r="C69" s="56"/>
      <c r="D69" s="81"/>
      <c r="E69" s="81"/>
      <c r="F69" s="81"/>
      <c r="G69" s="81"/>
      <c r="H69" s="81"/>
      <c r="I69" s="81"/>
      <c r="J69" s="81"/>
      <c r="K69" s="81"/>
      <c r="L69" s="81"/>
      <c r="M69" s="81"/>
      <c r="N69" s="81"/>
      <c r="O69" s="81"/>
      <c r="P69" s="81"/>
      <c r="Q69" s="81"/>
      <c r="R69" s="81"/>
      <c r="S69" s="81"/>
      <c r="T69" s="81"/>
      <c r="U69" s="81"/>
      <c r="V69" s="81"/>
      <c r="W69" s="81"/>
      <c r="X69" s="81"/>
      <c r="Y69" s="113"/>
      <c r="Z69" s="113"/>
      <c r="AA69" s="113"/>
      <c r="AB69" s="113"/>
      <c r="AC69" s="36"/>
      <c r="AD69" s="36"/>
      <c r="AE69" s="36"/>
      <c r="AF69" s="36"/>
      <c r="AG69" s="55"/>
      <c r="AH69" s="55"/>
      <c r="AI69" s="55"/>
      <c r="AJ69" s="55"/>
      <c r="AK69" s="115"/>
    </row>
    <row r="70" spans="1:37" s="10" customFormat="1" ht="23.25" customHeight="1" thickBot="1" x14ac:dyDescent="0.2">
      <c r="A70" s="129" t="s">
        <v>104</v>
      </c>
      <c r="B70" s="130"/>
      <c r="C70" s="130"/>
      <c r="D70" s="130"/>
      <c r="E70" s="130"/>
      <c r="F70" s="130"/>
      <c r="G70" s="130"/>
      <c r="H70" s="130"/>
      <c r="I70" s="130"/>
      <c r="J70" s="130"/>
      <c r="K70" s="130"/>
      <c r="L70" s="130"/>
      <c r="M70" s="130"/>
      <c r="N70" s="130"/>
      <c r="O70" s="130"/>
      <c r="P70" s="130"/>
      <c r="Q70" s="130"/>
      <c r="R70" s="130"/>
      <c r="S70" s="130"/>
      <c r="T70" s="131"/>
      <c r="U70" s="623" t="s">
        <v>96</v>
      </c>
      <c r="V70" s="624"/>
      <c r="W70" s="624"/>
      <c r="X70" s="624"/>
      <c r="Y70" s="624"/>
      <c r="Z70" s="624"/>
      <c r="AA70" s="624"/>
      <c r="AB70" s="624"/>
      <c r="AC70" s="624"/>
      <c r="AD70" s="624"/>
      <c r="AE70" s="624"/>
      <c r="AF70" s="624"/>
      <c r="AG70" s="107" t="b">
        <v>1</v>
      </c>
      <c r="AH70" s="108" t="s">
        <v>97</v>
      </c>
      <c r="AI70" s="109"/>
      <c r="AJ70" s="65" t="e">
        <f>IF(B19="○", IF(COUNTIF('[4]別紙様式2-2 個表_処遇'!T11:T110,"*加算Ⅰ*")+COUNTIF('[4]別紙様式2-2 個表_処遇'!T11:T110,"*加算Ⅱ*"),IF(AND(AG70=TRUE, OR(AND(K72=TRUE,M74&lt;&gt;""), AND(K75=TRUE,M76&lt;&gt;""))),"○","×"),""),"")</f>
        <v>#VALUE!</v>
      </c>
      <c r="AK70" s="132"/>
    </row>
    <row r="71" spans="1:37" s="10" customFormat="1" ht="31.5" customHeight="1" thickBot="1" x14ac:dyDescent="0.2">
      <c r="A71" s="582"/>
      <c r="B71" s="133" t="s">
        <v>98</v>
      </c>
      <c r="C71" s="625" t="s">
        <v>105</v>
      </c>
      <c r="D71" s="626"/>
      <c r="E71" s="626"/>
      <c r="F71" s="626"/>
      <c r="G71" s="626"/>
      <c r="H71" s="626"/>
      <c r="I71" s="626"/>
      <c r="J71" s="626"/>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27"/>
    </row>
    <row r="72" spans="1:37" s="10" customFormat="1" ht="12" customHeight="1" x14ac:dyDescent="0.15">
      <c r="A72" s="583"/>
      <c r="B72" s="587"/>
      <c r="C72" s="592" t="s">
        <v>106</v>
      </c>
      <c r="D72" s="395"/>
      <c r="E72" s="395"/>
      <c r="F72" s="395"/>
      <c r="G72" s="395"/>
      <c r="H72" s="395"/>
      <c r="I72" s="395"/>
      <c r="J72" s="395"/>
      <c r="K72" s="628" t="b">
        <v>0</v>
      </c>
      <c r="L72" s="603" t="s">
        <v>33</v>
      </c>
      <c r="M72" s="606" t="s">
        <v>107</v>
      </c>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8"/>
      <c r="AK72" s="135"/>
    </row>
    <row r="73" spans="1:37" s="10" customFormat="1" ht="13.5" customHeight="1" x14ac:dyDescent="0.15">
      <c r="A73" s="583"/>
      <c r="B73" s="588"/>
      <c r="C73" s="592"/>
      <c r="D73" s="395"/>
      <c r="E73" s="395"/>
      <c r="F73" s="395"/>
      <c r="G73" s="395"/>
      <c r="H73" s="395"/>
      <c r="I73" s="395"/>
      <c r="J73" s="395"/>
      <c r="K73" s="629"/>
      <c r="L73" s="604"/>
      <c r="M73" s="609"/>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1"/>
      <c r="AK73" s="135"/>
    </row>
    <row r="74" spans="1:37" s="10" customFormat="1" ht="33" customHeight="1" x14ac:dyDescent="0.15">
      <c r="A74" s="583"/>
      <c r="B74" s="588"/>
      <c r="C74" s="592"/>
      <c r="D74" s="395"/>
      <c r="E74" s="395"/>
      <c r="F74" s="395"/>
      <c r="G74" s="395"/>
      <c r="H74" s="395"/>
      <c r="I74" s="395"/>
      <c r="J74" s="395"/>
      <c r="K74" s="630"/>
      <c r="L74" s="605"/>
      <c r="M74" s="612"/>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614"/>
    </row>
    <row r="75" spans="1:37" s="10" customFormat="1" ht="19.5" customHeight="1" x14ac:dyDescent="0.15">
      <c r="A75" s="583"/>
      <c r="B75" s="588"/>
      <c r="C75" s="592"/>
      <c r="D75" s="395"/>
      <c r="E75" s="395"/>
      <c r="F75" s="395"/>
      <c r="G75" s="395"/>
      <c r="H75" s="395"/>
      <c r="I75" s="395"/>
      <c r="J75" s="395"/>
      <c r="K75" s="615" t="b">
        <v>1</v>
      </c>
      <c r="L75" s="604" t="s">
        <v>37</v>
      </c>
      <c r="M75" s="136" t="s">
        <v>108</v>
      </c>
      <c r="N75" s="137"/>
      <c r="O75" s="137"/>
      <c r="P75" s="137"/>
      <c r="Q75" s="137"/>
      <c r="R75" s="137"/>
      <c r="S75" s="137"/>
      <c r="T75" s="137"/>
      <c r="U75" s="137"/>
      <c r="V75" s="55" t="s">
        <v>109</v>
      </c>
      <c r="W75" s="137"/>
      <c r="X75" s="137"/>
      <c r="Y75" s="137"/>
      <c r="Z75" s="137"/>
      <c r="AA75" s="137"/>
      <c r="AB75" s="137"/>
      <c r="AC75" s="137"/>
      <c r="AD75" s="137"/>
      <c r="AE75" s="137"/>
      <c r="AF75" s="137"/>
      <c r="AG75" s="137"/>
      <c r="AH75" s="137"/>
      <c r="AI75" s="137"/>
      <c r="AJ75" s="138"/>
      <c r="AK75" s="135"/>
    </row>
    <row r="76" spans="1:37" s="10" customFormat="1" ht="35.25" customHeight="1" thickBot="1" x14ac:dyDescent="0.2">
      <c r="A76" s="584"/>
      <c r="B76" s="588"/>
      <c r="C76" s="592"/>
      <c r="D76" s="395"/>
      <c r="E76" s="395"/>
      <c r="F76" s="395"/>
      <c r="G76" s="395"/>
      <c r="H76" s="395"/>
      <c r="I76" s="395"/>
      <c r="J76" s="395"/>
      <c r="K76" s="616"/>
      <c r="L76" s="617"/>
      <c r="M76" s="618" t="s">
        <v>110</v>
      </c>
      <c r="N76" s="619"/>
      <c r="O76" s="619"/>
      <c r="P76" s="619"/>
      <c r="Q76" s="619"/>
      <c r="R76" s="619"/>
      <c r="S76" s="619"/>
      <c r="T76" s="619"/>
      <c r="U76" s="619"/>
      <c r="V76" s="619"/>
      <c r="W76" s="619"/>
      <c r="X76" s="619"/>
      <c r="Y76" s="619"/>
      <c r="Z76" s="619"/>
      <c r="AA76" s="619"/>
      <c r="AB76" s="619"/>
      <c r="AC76" s="619"/>
      <c r="AD76" s="619"/>
      <c r="AE76" s="619"/>
      <c r="AF76" s="619"/>
      <c r="AG76" s="619"/>
      <c r="AH76" s="619"/>
      <c r="AI76" s="619"/>
      <c r="AJ76" s="620"/>
    </row>
    <row r="77" spans="1:37" s="10" customFormat="1" ht="18" customHeight="1" x14ac:dyDescent="0.15">
      <c r="A77" s="139"/>
      <c r="B77" s="140" t="s">
        <v>100</v>
      </c>
      <c r="C77" s="124" t="s">
        <v>111</v>
      </c>
      <c r="D77" s="141"/>
      <c r="E77" s="141"/>
      <c r="F77" s="141"/>
      <c r="G77" s="141"/>
      <c r="H77" s="141"/>
      <c r="I77" s="141"/>
      <c r="J77" s="141"/>
      <c r="K77" s="91"/>
      <c r="L77" s="91"/>
      <c r="M77" s="91"/>
      <c r="N77" s="91"/>
      <c r="O77" s="91"/>
      <c r="P77" s="91"/>
      <c r="Q77" s="91"/>
      <c r="R77" s="91"/>
      <c r="S77" s="91"/>
      <c r="T77" s="91"/>
      <c r="U77" s="91"/>
      <c r="V77" s="91"/>
      <c r="W77" s="91"/>
      <c r="X77" s="91"/>
      <c r="Y77" s="125"/>
      <c r="Z77" s="125"/>
      <c r="AA77" s="125"/>
      <c r="AB77" s="125"/>
      <c r="AC77" s="74"/>
      <c r="AD77" s="74"/>
      <c r="AE77" s="74"/>
      <c r="AF77" s="74"/>
      <c r="AG77" s="126"/>
      <c r="AH77" s="126"/>
      <c r="AI77" s="126"/>
      <c r="AJ77" s="142"/>
      <c r="AK77" s="115"/>
    </row>
    <row r="78" spans="1:37" s="10" customFormat="1" ht="12" customHeight="1" thickBot="1" x14ac:dyDescent="0.2">
      <c r="A78" s="16"/>
      <c r="B78" s="16"/>
      <c r="C78" s="16"/>
      <c r="D78" s="16"/>
      <c r="E78" s="16"/>
      <c r="F78" s="16"/>
      <c r="G78" s="16"/>
      <c r="H78" s="16"/>
      <c r="I78" s="16"/>
      <c r="J78" s="1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row>
    <row r="79" spans="1:37" s="10" customFormat="1" ht="24" customHeight="1" thickBot="1" x14ac:dyDescent="0.2">
      <c r="A79" s="129" t="s">
        <v>112</v>
      </c>
      <c r="B79" s="143"/>
      <c r="C79" s="143"/>
      <c r="D79" s="143"/>
      <c r="E79" s="143"/>
      <c r="F79" s="143"/>
      <c r="G79" s="143"/>
      <c r="H79" s="143"/>
      <c r="I79" s="143"/>
      <c r="J79" s="143"/>
      <c r="K79" s="143"/>
      <c r="L79" s="143"/>
      <c r="M79" s="143"/>
      <c r="N79" s="143"/>
      <c r="O79" s="143"/>
      <c r="P79" s="143"/>
      <c r="Q79" s="143"/>
      <c r="R79" s="143"/>
      <c r="S79" s="143"/>
      <c r="T79" s="143"/>
      <c r="U79" s="144" t="s">
        <v>113</v>
      </c>
      <c r="V79" s="109"/>
      <c r="W79" s="145"/>
      <c r="X79" s="145"/>
      <c r="Y79" s="145"/>
      <c r="Z79" s="145"/>
      <c r="AA79" s="145"/>
      <c r="AB79" s="145"/>
      <c r="AC79" s="145"/>
      <c r="AD79" s="145"/>
      <c r="AE79" s="145"/>
      <c r="AF79" s="145"/>
      <c r="AG79" s="107" t="b">
        <v>1</v>
      </c>
      <c r="AH79" s="108" t="s">
        <v>97</v>
      </c>
      <c r="AI79" s="109"/>
      <c r="AJ79" s="65" t="e">
        <f>IF(B19="○",IF(COUNTIF('[4]別紙様式2-2 個表_処遇'!T11:T110,"*加算Ⅰ*"),IF(AND(AG79=TRUE,OR(K81=TRUE,K82=TRUE,K83=TRUE)),"○","×"),""),"")</f>
        <v>#VALUE!</v>
      </c>
      <c r="AK79"/>
    </row>
    <row r="80" spans="1:37" s="10" customFormat="1" ht="28.5" customHeight="1" thickBot="1" x14ac:dyDescent="0.2">
      <c r="A80" s="582"/>
      <c r="B80" s="111" t="s">
        <v>98</v>
      </c>
      <c r="C80" s="585" t="s">
        <v>114</v>
      </c>
      <c r="D80" s="392"/>
      <c r="E80" s="392"/>
      <c r="F80" s="392"/>
      <c r="G80" s="392"/>
      <c r="H80" s="392"/>
      <c r="I80" s="392"/>
      <c r="J80" s="392"/>
      <c r="K80" s="392"/>
      <c r="L80" s="392"/>
      <c r="M80" s="392"/>
      <c r="N80" s="392"/>
      <c r="O80" s="392"/>
      <c r="P80" s="392"/>
      <c r="Q80" s="392"/>
      <c r="R80" s="392"/>
      <c r="S80" s="392"/>
      <c r="T80" s="392"/>
      <c r="U80" s="395"/>
      <c r="V80" s="395"/>
      <c r="W80" s="395"/>
      <c r="X80" s="395"/>
      <c r="Y80" s="395"/>
      <c r="Z80" s="395"/>
      <c r="AA80" s="395"/>
      <c r="AB80" s="395"/>
      <c r="AC80" s="395"/>
      <c r="AD80" s="395"/>
      <c r="AE80" s="395"/>
      <c r="AF80" s="395"/>
      <c r="AG80" s="395"/>
      <c r="AH80" s="395"/>
      <c r="AI80" s="395"/>
      <c r="AJ80" s="586"/>
      <c r="AK80"/>
    </row>
    <row r="81" spans="1:37" s="10" customFormat="1" ht="30.75" customHeight="1" x14ac:dyDescent="0.15">
      <c r="A81" s="583"/>
      <c r="B81" s="587"/>
      <c r="C81" s="590" t="s">
        <v>115</v>
      </c>
      <c r="D81" s="467"/>
      <c r="E81" s="467"/>
      <c r="F81" s="467"/>
      <c r="G81" s="467"/>
      <c r="H81" s="467"/>
      <c r="I81" s="467"/>
      <c r="J81" s="591"/>
      <c r="K81" s="146" t="b">
        <v>0</v>
      </c>
      <c r="L81" s="147" t="s">
        <v>33</v>
      </c>
      <c r="M81" s="594" t="s">
        <v>116</v>
      </c>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6"/>
      <c r="AK81"/>
    </row>
    <row r="82" spans="1:37" s="10" customFormat="1" ht="39.75" customHeight="1" x14ac:dyDescent="0.15">
      <c r="A82" s="583"/>
      <c r="B82" s="588"/>
      <c r="C82" s="592"/>
      <c r="D82" s="395"/>
      <c r="E82" s="395"/>
      <c r="F82" s="395"/>
      <c r="G82" s="395"/>
      <c r="H82" s="395"/>
      <c r="I82" s="395"/>
      <c r="J82" s="396"/>
      <c r="K82" s="148" t="b">
        <v>1</v>
      </c>
      <c r="L82" s="149" t="s">
        <v>37</v>
      </c>
      <c r="M82" s="597" t="s">
        <v>117</v>
      </c>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9"/>
      <c r="AK82" s="150"/>
    </row>
    <row r="83" spans="1:37" s="10" customFormat="1" ht="40.5" customHeight="1" thickBot="1" x14ac:dyDescent="0.2">
      <c r="A83" s="584"/>
      <c r="B83" s="589"/>
      <c r="C83" s="593"/>
      <c r="D83" s="485"/>
      <c r="E83" s="485"/>
      <c r="F83" s="485"/>
      <c r="G83" s="485"/>
      <c r="H83" s="485"/>
      <c r="I83" s="485"/>
      <c r="J83" s="486"/>
      <c r="K83" s="151" t="b">
        <v>0</v>
      </c>
      <c r="L83" s="152" t="s">
        <v>118</v>
      </c>
      <c r="M83" s="600" t="s">
        <v>119</v>
      </c>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2"/>
      <c r="AK83" s="150"/>
    </row>
    <row r="84" spans="1:37" s="10" customFormat="1" ht="24.75" customHeight="1" x14ac:dyDescent="0.15">
      <c r="A84" s="139"/>
      <c r="B84" s="140" t="s">
        <v>100</v>
      </c>
      <c r="C84" s="124" t="s">
        <v>111</v>
      </c>
      <c r="D84" s="141"/>
      <c r="E84" s="141"/>
      <c r="F84" s="141"/>
      <c r="G84" s="141"/>
      <c r="H84" s="141"/>
      <c r="I84" s="141"/>
      <c r="J84" s="141"/>
      <c r="K84" s="91"/>
      <c r="L84" s="91"/>
      <c r="M84" s="91"/>
      <c r="N84" s="91"/>
      <c r="O84" s="91"/>
      <c r="P84" s="91"/>
      <c r="Q84" s="91"/>
      <c r="R84" s="91"/>
      <c r="S84" s="91"/>
      <c r="T84" s="91"/>
      <c r="U84" s="91"/>
      <c r="V84" s="91"/>
      <c r="W84" s="91"/>
      <c r="X84" s="91"/>
      <c r="Y84" s="125"/>
      <c r="Z84" s="125"/>
      <c r="AA84" s="125"/>
      <c r="AB84" s="125"/>
      <c r="AC84" s="74"/>
      <c r="AD84" s="74"/>
      <c r="AE84" s="74"/>
      <c r="AF84" s="74"/>
      <c r="AG84" s="126"/>
      <c r="AH84" s="126"/>
      <c r="AI84" s="126"/>
      <c r="AJ84" s="142"/>
      <c r="AK84" s="115"/>
    </row>
    <row r="85" spans="1:37" s="10" customFormat="1" ht="30" customHeight="1" x14ac:dyDescent="0.15">
      <c r="A85" s="573" t="s">
        <v>120</v>
      </c>
      <c r="B85" s="573"/>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row>
    <row r="86" spans="1:37" s="10" customFormat="1" ht="13.5" customHeight="1" x14ac:dyDescent="0.15">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row>
    <row r="87" spans="1:37" ht="23.25" customHeight="1" x14ac:dyDescent="0.15">
      <c r="A87" s="58" t="s">
        <v>121</v>
      </c>
      <c r="B87" s="36"/>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7" ht="18.75" customHeight="1" x14ac:dyDescent="0.15">
      <c r="A88" s="37" t="s">
        <v>122</v>
      </c>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row>
    <row r="89" spans="1:37" x14ac:dyDescent="0.15">
      <c r="A89" s="99" t="s">
        <v>20</v>
      </c>
      <c r="B89" s="52" t="s">
        <v>123</v>
      </c>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row>
    <row r="90" spans="1:37" ht="22.5" customHeight="1" x14ac:dyDescent="0.15">
      <c r="A90" s="35" t="s">
        <v>124</v>
      </c>
      <c r="B90" s="474" t="s">
        <v>125</v>
      </c>
      <c r="C90" s="474"/>
      <c r="D90" s="474"/>
      <c r="E90" s="474"/>
      <c r="F90" s="474"/>
      <c r="G90" s="474"/>
      <c r="H90" s="474"/>
      <c r="I90" s="474"/>
      <c r="J90" s="474"/>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4"/>
      <c r="AI90" s="474"/>
      <c r="AJ90" s="474"/>
    </row>
    <row r="91" spans="1:37" ht="22.5" customHeight="1" x14ac:dyDescent="0.15">
      <c r="A91" s="35" t="s">
        <v>126</v>
      </c>
      <c r="B91" s="474" t="s">
        <v>127</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row>
    <row r="92" spans="1:37" x14ac:dyDescent="0.15">
      <c r="A92" s="35" t="s">
        <v>128</v>
      </c>
      <c r="B92" s="52" t="s">
        <v>129</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row>
    <row r="93" spans="1:37" ht="24" customHeight="1" x14ac:dyDescent="0.15">
      <c r="A93" s="35" t="s">
        <v>130</v>
      </c>
      <c r="B93" s="575" t="s">
        <v>131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row>
    <row r="94" spans="1:37" ht="6" customHeight="1" x14ac:dyDescent="0.15">
      <c r="A94" s="35"/>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row>
    <row r="95" spans="1:37" ht="30.75" customHeight="1" x14ac:dyDescent="0.15">
      <c r="A95" s="59" t="s">
        <v>132</v>
      </c>
      <c r="B95" s="60"/>
      <c r="C95" s="61"/>
      <c r="D95" s="61"/>
      <c r="E95" s="61"/>
      <c r="F95" s="61"/>
      <c r="G95" s="61"/>
      <c r="H95" s="61"/>
      <c r="I95" s="61"/>
      <c r="J95" s="61"/>
      <c r="K95" s="61"/>
      <c r="L95" s="62"/>
      <c r="M95" s="62"/>
      <c r="N95" s="62"/>
      <c r="O95" s="62"/>
      <c r="P95" s="62"/>
      <c r="Q95" s="62"/>
      <c r="R95" s="62"/>
      <c r="S95" s="576">
        <f>W38</f>
        <v>3200000</v>
      </c>
      <c r="T95" s="577"/>
      <c r="U95" s="577"/>
      <c r="V95" s="577"/>
      <c r="W95" s="577"/>
      <c r="X95" s="155" t="s">
        <v>36</v>
      </c>
      <c r="Y95" s="57"/>
      <c r="Z95" s="57"/>
      <c r="AA95" s="57"/>
      <c r="AB95" s="57"/>
      <c r="AC95" s="57"/>
      <c r="AD95" s="57"/>
      <c r="AE95" s="57"/>
      <c r="AF95" s="57"/>
      <c r="AG95" s="57"/>
      <c r="AH95" s="57"/>
      <c r="AI95" s="57"/>
      <c r="AJ95" s="57"/>
    </row>
    <row r="96" spans="1:37" ht="30.75" customHeight="1" thickBot="1" x14ac:dyDescent="0.2">
      <c r="A96" s="156" t="s">
        <v>133</v>
      </c>
      <c r="C96" s="157"/>
      <c r="D96" s="157"/>
      <c r="E96" s="157"/>
      <c r="F96" s="157"/>
      <c r="G96" s="157"/>
      <c r="H96" s="157"/>
      <c r="I96" s="157"/>
      <c r="J96" s="157"/>
      <c r="K96" s="157"/>
      <c r="L96" s="158"/>
      <c r="M96" s="158"/>
      <c r="N96" s="157"/>
      <c r="O96" s="157"/>
      <c r="P96" s="159"/>
      <c r="Q96" s="159"/>
      <c r="R96" s="160"/>
      <c r="S96" s="578" t="s">
        <v>134</v>
      </c>
      <c r="T96" s="579"/>
      <c r="U96" s="579"/>
      <c r="V96" s="579"/>
      <c r="W96" s="579"/>
      <c r="X96" s="580"/>
      <c r="Y96" s="407" t="s">
        <v>135</v>
      </c>
      <c r="Z96" s="408"/>
      <c r="AA96" s="408"/>
      <c r="AB96" s="408"/>
      <c r="AC96" s="408"/>
      <c r="AD96" s="581"/>
      <c r="AE96" s="407" t="s">
        <v>136</v>
      </c>
      <c r="AF96" s="408"/>
      <c r="AG96" s="408"/>
      <c r="AH96" s="408"/>
      <c r="AI96" s="408"/>
      <c r="AJ96" s="581"/>
    </row>
    <row r="97" spans="1:37" ht="26.25" customHeight="1" thickBot="1" x14ac:dyDescent="0.2">
      <c r="A97" s="161"/>
      <c r="B97" s="563" t="s">
        <v>137</v>
      </c>
      <c r="C97" s="564"/>
      <c r="D97" s="564"/>
      <c r="E97" s="564"/>
      <c r="F97" s="564"/>
      <c r="G97" s="564"/>
      <c r="H97" s="564"/>
      <c r="I97" s="564"/>
      <c r="J97" s="564"/>
      <c r="K97" s="564"/>
      <c r="L97" s="564"/>
      <c r="M97" s="564"/>
      <c r="N97" s="564"/>
      <c r="O97" s="564"/>
      <c r="P97" s="564"/>
      <c r="Q97" s="564"/>
      <c r="R97" s="564"/>
      <c r="S97" s="565" t="b">
        <v>0</v>
      </c>
      <c r="T97" s="566"/>
      <c r="U97" s="566"/>
      <c r="V97" s="566"/>
      <c r="W97" s="566"/>
      <c r="X97" s="162"/>
      <c r="Y97" s="566" t="b">
        <v>1</v>
      </c>
      <c r="Z97" s="566"/>
      <c r="AA97" s="566"/>
      <c r="AB97" s="566"/>
      <c r="AC97" s="566"/>
      <c r="AD97" s="163"/>
      <c r="AE97" s="566" t="b">
        <v>0</v>
      </c>
      <c r="AF97" s="566"/>
      <c r="AG97" s="566"/>
      <c r="AH97" s="566"/>
      <c r="AI97" s="567"/>
      <c r="AJ97" s="65" t="str">
        <f>IF(M19="○", IF(OR(AND(NOT(S97),NOT(Y97),AE97),AND(NOT(S97),NOT(Y97),NOT(AE97))),"×","○"),"")</f>
        <v>○</v>
      </c>
      <c r="AK97" s="164"/>
    </row>
    <row r="98" spans="1:37" ht="18.75" customHeight="1" thickBot="1" x14ac:dyDescent="0.2">
      <c r="A98" s="165"/>
      <c r="B98" s="568" t="s">
        <v>138</v>
      </c>
      <c r="C98" s="569"/>
      <c r="D98" s="569"/>
      <c r="E98" s="569"/>
      <c r="F98" s="569"/>
      <c r="G98" s="569"/>
      <c r="H98" s="569"/>
      <c r="I98" s="569"/>
      <c r="J98" s="569"/>
      <c r="K98" s="569"/>
      <c r="L98" s="569"/>
      <c r="M98" s="569"/>
      <c r="N98" s="569"/>
      <c r="O98" s="569"/>
      <c r="P98" s="569"/>
      <c r="Q98" s="569"/>
      <c r="R98" s="569"/>
      <c r="S98" s="570"/>
      <c r="T98" s="571"/>
      <c r="U98" s="571"/>
      <c r="V98" s="571"/>
      <c r="W98" s="571"/>
      <c r="X98" s="166" t="s">
        <v>139</v>
      </c>
      <c r="Y98" s="571">
        <v>18.399999999999999</v>
      </c>
      <c r="Z98" s="571"/>
      <c r="AA98" s="571"/>
      <c r="AB98" s="571"/>
      <c r="AC98" s="571"/>
      <c r="AD98" s="117" t="s">
        <v>139</v>
      </c>
      <c r="AE98" s="571"/>
      <c r="AF98" s="571"/>
      <c r="AG98" s="571"/>
      <c r="AH98" s="571"/>
      <c r="AI98" s="571"/>
      <c r="AJ98" s="167" t="s">
        <v>140</v>
      </c>
      <c r="AK98" s="572" t="s">
        <v>141</v>
      </c>
    </row>
    <row r="99" spans="1:37" ht="17.25" customHeight="1" thickBot="1" x14ac:dyDescent="0.2">
      <c r="A99" s="165"/>
      <c r="B99" s="547" t="s">
        <v>142</v>
      </c>
      <c r="C99" s="548"/>
      <c r="D99" s="548"/>
      <c r="E99" s="548"/>
      <c r="F99" s="548"/>
      <c r="G99" s="548"/>
      <c r="H99" s="548"/>
      <c r="I99" s="548"/>
      <c r="J99" s="548"/>
      <c r="K99" s="548"/>
      <c r="L99" s="548"/>
      <c r="M99" s="548"/>
      <c r="N99" s="548"/>
      <c r="O99" s="548"/>
      <c r="P99" s="548"/>
      <c r="Q99" s="548"/>
      <c r="R99" s="549"/>
      <c r="S99" s="551"/>
      <c r="T99" s="552"/>
      <c r="U99" s="552"/>
      <c r="V99" s="552"/>
      <c r="W99" s="553"/>
      <c r="X99" s="557" t="s">
        <v>143</v>
      </c>
      <c r="Y99" s="559">
        <v>100</v>
      </c>
      <c r="Z99" s="552"/>
      <c r="AA99" s="552"/>
      <c r="AB99" s="552"/>
      <c r="AC99" s="553"/>
      <c r="AD99" s="561" t="s">
        <v>143</v>
      </c>
      <c r="AE99" s="559"/>
      <c r="AF99" s="552"/>
      <c r="AG99" s="552"/>
      <c r="AH99" s="552"/>
      <c r="AI99" s="553"/>
      <c r="AJ99" s="168" t="str">
        <f>IF(M19="○", IF(AND(S97=TRUE,Y97=TRUE), IF(AND(S99&gt;Y99, Y99&gt;0),"○","×"),""),"")</f>
        <v/>
      </c>
      <c r="AK99" s="572"/>
    </row>
    <row r="100" spans="1:37" ht="17.25" customHeight="1" thickBot="1" x14ac:dyDescent="0.2">
      <c r="A100" s="165"/>
      <c r="B100" s="542"/>
      <c r="C100" s="543"/>
      <c r="D100" s="543"/>
      <c r="E100" s="543"/>
      <c r="F100" s="543"/>
      <c r="G100" s="543"/>
      <c r="H100" s="543"/>
      <c r="I100" s="543"/>
      <c r="J100" s="543"/>
      <c r="K100" s="543"/>
      <c r="L100" s="543"/>
      <c r="M100" s="543"/>
      <c r="N100" s="543"/>
      <c r="O100" s="543"/>
      <c r="P100" s="543"/>
      <c r="Q100" s="543"/>
      <c r="R100" s="550"/>
      <c r="S100" s="554"/>
      <c r="T100" s="555"/>
      <c r="U100" s="555"/>
      <c r="V100" s="555"/>
      <c r="W100" s="556"/>
      <c r="X100" s="558"/>
      <c r="Y100" s="560"/>
      <c r="Z100" s="555"/>
      <c r="AA100" s="555"/>
      <c r="AB100" s="555"/>
      <c r="AC100" s="556"/>
      <c r="AD100" s="562"/>
      <c r="AE100" s="560"/>
      <c r="AF100" s="555"/>
      <c r="AG100" s="555"/>
      <c r="AH100" s="555"/>
      <c r="AI100" s="556"/>
      <c r="AJ100" s="65" t="str">
        <f>IF(M19="○", IF(AND(Y97=TRUE,AE97=TRUE), IF(AND(Y103="",AE103=""), IF(AND(Y99&gt;=2*AE99,AE99&gt;0),"○","×"), IF(AND(Y103&gt;=AE103, Y99&gt;0, AE99&gt;0),"○","×")), IF(AND(S97=TRUE,AE97=TRUE),IF(AND(Y103&gt;=AE103,AE103&gt;0), IF(AND(S99&gt;2*AE99,AE99&gt;0),"○","×"),"×"),"")),"")</f>
        <v/>
      </c>
      <c r="AK100" s="541" t="s">
        <v>144</v>
      </c>
    </row>
    <row r="101" spans="1:37" ht="18.75" customHeight="1" x14ac:dyDescent="0.15">
      <c r="A101" s="165"/>
      <c r="B101" s="542" t="s">
        <v>145</v>
      </c>
      <c r="C101" s="543"/>
      <c r="D101" s="543"/>
      <c r="E101" s="543"/>
      <c r="F101" s="543"/>
      <c r="G101" s="543"/>
      <c r="H101" s="543"/>
      <c r="I101" s="543"/>
      <c r="J101" s="543"/>
      <c r="K101" s="543"/>
      <c r="L101" s="543"/>
      <c r="M101" s="543"/>
      <c r="N101" s="543"/>
      <c r="O101" s="543"/>
      <c r="P101" s="543"/>
      <c r="Q101" s="543"/>
      <c r="R101" s="543"/>
      <c r="S101" s="544">
        <f>IFERROR(S95/((IFERROR(S98/(S99/S99), 0))+IFERROR(Y98/(S99/Y99),0)+IFERROR(AE98/(S99/AE99),0))/Y115,0)</f>
        <v>0</v>
      </c>
      <c r="T101" s="545"/>
      <c r="U101" s="545"/>
      <c r="V101" s="545"/>
      <c r="W101" s="545"/>
      <c r="X101" s="169" t="s">
        <v>146</v>
      </c>
      <c r="Y101" s="546">
        <f>IFERROR(S95/((IFERROR(S98/(Y99/S99), 0))+IFERROR(Y98/(Y99/Y99),0)+IFERROR(AE98/(Y99/AE99),0))/Y115,0)</f>
        <v>14492.753623188408</v>
      </c>
      <c r="Z101" s="545"/>
      <c r="AA101" s="545"/>
      <c r="AB101" s="545"/>
      <c r="AC101" s="545"/>
      <c r="AD101" s="169" t="s">
        <v>146</v>
      </c>
      <c r="AE101" s="546">
        <f>IFERROR(S95/((IFERROR(S98/(AE99/S99), 0))+IFERROR(Y98/(AE99/Y99),0)+IFERROR(AE98/(AE99/AE99),0))/Y115,0)</f>
        <v>0</v>
      </c>
      <c r="AF101" s="545"/>
      <c r="AG101" s="545"/>
      <c r="AH101" s="545"/>
      <c r="AI101" s="545"/>
      <c r="AJ101" s="170" t="s">
        <v>146</v>
      </c>
      <c r="AK101" s="541"/>
    </row>
    <row r="102" spans="1:37" ht="19.5" customHeight="1" x14ac:dyDescent="0.15">
      <c r="A102" s="165"/>
      <c r="B102" s="530" t="s">
        <v>147</v>
      </c>
      <c r="C102" s="389"/>
      <c r="D102" s="389"/>
      <c r="E102" s="389"/>
      <c r="F102" s="389"/>
      <c r="G102" s="389"/>
      <c r="H102" s="389"/>
      <c r="I102" s="389"/>
      <c r="J102" s="389"/>
      <c r="K102" s="389"/>
      <c r="L102" s="389"/>
      <c r="M102" s="389"/>
      <c r="N102" s="389"/>
      <c r="O102" s="389"/>
      <c r="P102" s="389"/>
      <c r="Q102" s="389"/>
      <c r="R102" s="389"/>
      <c r="S102" s="171" t="s">
        <v>75</v>
      </c>
      <c r="T102" s="531">
        <f>S98*S101*Y115</f>
        <v>0</v>
      </c>
      <c r="U102" s="531"/>
      <c r="V102" s="531"/>
      <c r="W102" s="172" t="s">
        <v>146</v>
      </c>
      <c r="X102" s="173" t="s">
        <v>76</v>
      </c>
      <c r="Y102" s="174" t="s">
        <v>75</v>
      </c>
      <c r="Z102" s="532">
        <f>Y98*Y101*Y115</f>
        <v>3200000</v>
      </c>
      <c r="AA102" s="532"/>
      <c r="AB102" s="532"/>
      <c r="AC102" s="175" t="s">
        <v>146</v>
      </c>
      <c r="AD102" s="173" t="s">
        <v>76</v>
      </c>
      <c r="AE102" s="174" t="s">
        <v>75</v>
      </c>
      <c r="AF102" s="532">
        <f>AE98*AE101*Y115</f>
        <v>0</v>
      </c>
      <c r="AG102" s="532"/>
      <c r="AH102" s="532"/>
      <c r="AI102" s="175" t="s">
        <v>146</v>
      </c>
      <c r="AJ102" s="176" t="s">
        <v>76</v>
      </c>
    </row>
    <row r="103" spans="1:37" ht="24.75" customHeight="1" thickBot="1" x14ac:dyDescent="0.2">
      <c r="A103" s="161"/>
      <c r="B103" s="397" t="s">
        <v>148</v>
      </c>
      <c r="C103" s="398"/>
      <c r="D103" s="398"/>
      <c r="E103" s="398"/>
      <c r="F103" s="398"/>
      <c r="G103" s="398"/>
      <c r="H103" s="398"/>
      <c r="I103" s="398"/>
      <c r="J103" s="398"/>
      <c r="K103" s="398"/>
      <c r="L103" s="398"/>
      <c r="M103" s="398"/>
      <c r="N103" s="398"/>
      <c r="O103" s="398"/>
      <c r="P103" s="398"/>
      <c r="Q103" s="398"/>
      <c r="R103" s="398"/>
      <c r="S103" s="533"/>
      <c r="T103" s="534"/>
      <c r="U103" s="534"/>
      <c r="V103" s="534"/>
      <c r="W103" s="534"/>
      <c r="X103" s="534"/>
      <c r="Y103" s="535"/>
      <c r="Z103" s="536"/>
      <c r="AA103" s="536"/>
      <c r="AB103" s="536"/>
      <c r="AC103" s="537"/>
      <c r="AD103" s="177" t="s">
        <v>36</v>
      </c>
      <c r="AE103" s="538"/>
      <c r="AF103" s="539"/>
      <c r="AG103" s="539"/>
      <c r="AH103" s="539"/>
      <c r="AI103" s="540"/>
      <c r="AJ103" s="178" t="s">
        <v>36</v>
      </c>
    </row>
    <row r="104" spans="1:37" ht="30.75" customHeight="1" thickBot="1" x14ac:dyDescent="0.2">
      <c r="A104" s="161"/>
      <c r="B104" s="517" t="s">
        <v>149</v>
      </c>
      <c r="C104" s="518"/>
      <c r="D104" s="518"/>
      <c r="E104" s="518"/>
      <c r="F104" s="518"/>
      <c r="G104" s="518"/>
      <c r="H104" s="518"/>
      <c r="I104" s="518"/>
      <c r="J104" s="518"/>
      <c r="K104" s="518"/>
      <c r="L104" s="518"/>
      <c r="M104" s="518"/>
      <c r="N104" s="518"/>
      <c r="O104" s="518"/>
      <c r="P104" s="518"/>
      <c r="Q104" s="518"/>
      <c r="R104" s="518"/>
      <c r="S104" s="398"/>
      <c r="T104" s="398"/>
      <c r="U104" s="398"/>
      <c r="V104" s="398"/>
      <c r="W104" s="398"/>
      <c r="X104" s="398"/>
      <c r="Y104" s="519">
        <v>0</v>
      </c>
      <c r="Z104" s="520"/>
      <c r="AA104" s="520"/>
      <c r="AB104" s="520"/>
      <c r="AC104" s="520"/>
      <c r="AD104" s="179" t="s">
        <v>36</v>
      </c>
      <c r="AE104" s="180" t="s">
        <v>55</v>
      </c>
      <c r="AF104" s="181" t="str">
        <f>IF(M19="○", IF(Y104,IF(Y104&lt;=4400000,"○","☓"),""),"")</f>
        <v/>
      </c>
      <c r="AG104" s="182" t="s">
        <v>150</v>
      </c>
      <c r="AH104" s="10"/>
      <c r="AI104" s="10"/>
      <c r="AJ104" s="10"/>
      <c r="AK104" s="10"/>
    </row>
    <row r="105" spans="1:37" s="10" customFormat="1" ht="28.5" customHeight="1" x14ac:dyDescent="0.15">
      <c r="A105" s="183"/>
      <c r="B105" s="521" t="s">
        <v>151</v>
      </c>
      <c r="C105" s="522"/>
      <c r="D105" s="522"/>
      <c r="E105" s="522"/>
      <c r="F105" s="522"/>
      <c r="G105" s="522"/>
      <c r="H105" s="522"/>
      <c r="I105" s="522"/>
      <c r="J105" s="522"/>
      <c r="K105" s="522"/>
      <c r="L105" s="522"/>
      <c r="M105" s="522"/>
      <c r="N105" s="522"/>
      <c r="O105" s="522"/>
      <c r="P105" s="522"/>
      <c r="Q105" s="522"/>
      <c r="R105" s="522"/>
      <c r="S105" s="522"/>
      <c r="T105" s="522"/>
      <c r="U105" s="522"/>
      <c r="V105" s="522"/>
      <c r="W105" s="522"/>
      <c r="X105" s="522"/>
      <c r="Y105" s="519">
        <v>0</v>
      </c>
      <c r="Z105" s="520"/>
      <c r="AA105" s="520"/>
      <c r="AB105" s="520"/>
      <c r="AC105" s="520"/>
      <c r="AD105" s="170" t="s">
        <v>152</v>
      </c>
      <c r="AE105" s="184" t="s">
        <v>55</v>
      </c>
      <c r="AF105" s="523" t="e">
        <f>IF(M19="○",IF(OR(Y105&gt;=Y106,OR(C108,C109,C110,C111)=TRUE),"○","☓"),"")</f>
        <v>#VALUE!</v>
      </c>
      <c r="AG105" s="525" t="s">
        <v>153</v>
      </c>
      <c r="AJ105" s="185"/>
      <c r="AK105"/>
    </row>
    <row r="106" spans="1:37" s="10" customFormat="1" ht="28.5" customHeight="1" thickBot="1" x14ac:dyDescent="0.2">
      <c r="A106" s="183"/>
      <c r="B106" s="526" t="s">
        <v>154</v>
      </c>
      <c r="C106" s="527"/>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8" t="e">
        <f>COUNTIFS('[4]別紙様式2-3 個表_特定'!P11:P110,"&lt;&gt;訪問型サービス（総合事業）",'[4]別紙様式2-3 個表_特定'!P11:P110,"&lt;&gt;通所型サービス（総合事業）",'[4]別紙様式2-3 個表_特定'!P11:P110,"&lt;&gt;（介護予防）短期入所生活介護",'[4]別紙様式2-3 個表_特定'!P11:P110,"&lt;&gt;（介護予防）短期入所療養介護（老健）",'[4]別紙様式2-3 個表_特定'!P11:P110,"&lt;&gt;（介護予防）短期入所療養介護 （病院等（老健以外）)",'[4]別紙様式2-3 個表_特定'!P11:P110,"&lt;&gt;（介護予防）短期入所療養介護（医療院）",'[4]別紙様式2-3 個表_特定'!T11:T110,"*")</f>
        <v>#VALUE!</v>
      </c>
      <c r="Z106" s="529"/>
      <c r="AA106" s="529"/>
      <c r="AB106" s="529"/>
      <c r="AC106" s="529"/>
      <c r="AD106" s="187" t="s">
        <v>155</v>
      </c>
      <c r="AE106" s="184" t="s">
        <v>55</v>
      </c>
      <c r="AF106" s="524"/>
      <c r="AG106" s="525"/>
      <c r="AI106" s="184"/>
      <c r="AJ106" s="185"/>
      <c r="AK106"/>
    </row>
    <row r="107" spans="1:37" s="10" customFormat="1" ht="18" customHeight="1" x14ac:dyDescent="0.15">
      <c r="A107" s="188"/>
      <c r="B107" s="189" t="s">
        <v>156</v>
      </c>
      <c r="C107" s="190"/>
      <c r="D107" s="191"/>
      <c r="E107" s="192"/>
      <c r="F107" s="192"/>
      <c r="G107" s="192"/>
      <c r="H107" s="192"/>
      <c r="I107" s="192"/>
      <c r="J107" s="192"/>
      <c r="K107" s="192"/>
      <c r="L107" s="192"/>
      <c r="M107" s="192"/>
      <c r="N107" s="192"/>
      <c r="O107" s="192"/>
      <c r="P107" s="192"/>
      <c r="Q107" s="192"/>
      <c r="R107" s="192"/>
      <c r="S107" s="192"/>
      <c r="T107" s="192"/>
      <c r="U107" s="192"/>
      <c r="V107" s="192"/>
      <c r="W107" s="192"/>
      <c r="X107" s="192"/>
      <c r="Y107" s="153"/>
      <c r="Z107" s="153"/>
      <c r="AA107" s="153"/>
      <c r="AB107" s="153"/>
      <c r="AC107" s="153"/>
      <c r="AD107" s="153"/>
      <c r="AE107" s="192"/>
      <c r="AF107" s="192"/>
      <c r="AG107" s="192"/>
      <c r="AH107" s="192"/>
      <c r="AI107" s="192"/>
      <c r="AJ107" s="193"/>
    </row>
    <row r="108" spans="1:37" s="10" customFormat="1" ht="16.5" customHeight="1" x14ac:dyDescent="0.15">
      <c r="A108" s="188"/>
      <c r="B108" s="86"/>
      <c r="C108" s="194" t="b">
        <v>1</v>
      </c>
      <c r="D108" s="55" t="s">
        <v>157</v>
      </c>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46"/>
      <c r="AJ108" s="195"/>
    </row>
    <row r="109" spans="1:37" s="10" customFormat="1" ht="16.5" customHeight="1" x14ac:dyDescent="0.15">
      <c r="A109" s="188"/>
      <c r="B109" s="86"/>
      <c r="C109" s="196" t="b">
        <v>0</v>
      </c>
      <c r="D109" s="55" t="s">
        <v>158</v>
      </c>
      <c r="E109" s="197"/>
      <c r="F109" s="197"/>
      <c r="G109" s="197"/>
      <c r="H109" s="197"/>
      <c r="I109" s="197"/>
      <c r="J109" s="197"/>
      <c r="K109" s="197"/>
      <c r="L109" s="197"/>
      <c r="M109" s="197"/>
      <c r="N109" s="197"/>
      <c r="O109" s="197"/>
      <c r="P109" s="197"/>
      <c r="Q109" s="197"/>
      <c r="R109" s="197"/>
      <c r="S109" s="197"/>
      <c r="T109" s="36"/>
      <c r="U109" s="36"/>
      <c r="V109" s="36"/>
      <c r="W109" s="36"/>
      <c r="X109" s="36"/>
      <c r="Y109" s="36"/>
      <c r="Z109" s="36"/>
      <c r="AA109" s="36"/>
      <c r="AB109" s="36"/>
      <c r="AC109" s="36"/>
      <c r="AD109" s="36"/>
      <c r="AE109" s="36"/>
      <c r="AF109" s="36"/>
      <c r="AG109" s="36"/>
      <c r="AH109" s="36"/>
      <c r="AI109" s="46"/>
      <c r="AJ109" s="195"/>
    </row>
    <row r="110" spans="1:37" s="10" customFormat="1" ht="25.5" customHeight="1" x14ac:dyDescent="0.15">
      <c r="A110" s="188"/>
      <c r="B110" s="86"/>
      <c r="C110" s="196" t="b">
        <v>0</v>
      </c>
      <c r="D110" s="514" t="s">
        <v>159</v>
      </c>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195"/>
      <c r="AK110" s="198"/>
    </row>
    <row r="111" spans="1:37" s="10" customFormat="1" ht="18" customHeight="1" thickBot="1" x14ac:dyDescent="0.2">
      <c r="A111" s="199"/>
      <c r="B111" s="200"/>
      <c r="C111" s="201" t="b">
        <v>0</v>
      </c>
      <c r="D111" s="202" t="s">
        <v>160</v>
      </c>
      <c r="E111" s="203"/>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178" t="s">
        <v>82</v>
      </c>
    </row>
    <row r="112" spans="1:37" ht="33" customHeight="1" x14ac:dyDescent="0.15">
      <c r="A112" s="474" t="s">
        <v>161</v>
      </c>
      <c r="B112" s="474"/>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row>
    <row r="113" spans="1:37" ht="7.5" customHeight="1" x14ac:dyDescent="0.15">
      <c r="A113" s="53"/>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row>
    <row r="114" spans="1:37" ht="19.5" customHeight="1" thickBot="1" x14ac:dyDescent="0.2">
      <c r="A114" s="37" t="s">
        <v>162</v>
      </c>
      <c r="B114" s="36"/>
      <c r="C114" s="36"/>
      <c r="D114" s="3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K114" s="10"/>
    </row>
    <row r="115" spans="1:37" s="10" customFormat="1" ht="22.5" customHeight="1" thickBot="1" x14ac:dyDescent="0.2">
      <c r="A115" s="452" t="s">
        <v>163</v>
      </c>
      <c r="B115" s="447"/>
      <c r="C115" s="447"/>
      <c r="D115" s="447"/>
      <c r="E115" s="67"/>
      <c r="F115" s="70" t="s">
        <v>62</v>
      </c>
      <c r="G115" s="68"/>
      <c r="H115" s="516">
        <v>5</v>
      </c>
      <c r="I115" s="516"/>
      <c r="J115" s="68" t="s">
        <v>63</v>
      </c>
      <c r="K115" s="516">
        <v>4</v>
      </c>
      <c r="L115" s="516"/>
      <c r="M115" s="68" t="s">
        <v>64</v>
      </c>
      <c r="N115" s="69" t="s">
        <v>65</v>
      </c>
      <c r="O115" s="69"/>
      <c r="P115" s="68" t="s">
        <v>62</v>
      </c>
      <c r="Q115" s="68"/>
      <c r="R115" s="516">
        <v>6</v>
      </c>
      <c r="S115" s="516"/>
      <c r="T115" s="68" t="s">
        <v>63</v>
      </c>
      <c r="U115" s="516">
        <v>3</v>
      </c>
      <c r="V115" s="516"/>
      <c r="W115" s="68" t="s">
        <v>64</v>
      </c>
      <c r="X115" s="68" t="s">
        <v>66</v>
      </c>
      <c r="Y115" s="68">
        <f>IF(H115&gt;=1,(R115*12+U115)-(H115*12+K115)+1,"")</f>
        <v>12</v>
      </c>
      <c r="Z115" s="454" t="s">
        <v>67</v>
      </c>
      <c r="AA115" s="454"/>
      <c r="AB115" s="70" t="s">
        <v>68</v>
      </c>
      <c r="AJ115" s="65" t="str">
        <f>IF(M19="○", IF(AND(AND(H115&lt;&gt;"",K115&lt;&gt;"",R115&lt;&gt;"",U115&lt;&gt;""), E116&lt;&gt;"",OR(E118=TRUE,I118=TRUE,O118=TRUE,V118=TRUE,AND(Z118=TRUE,AD118&lt;&gt;"")),OR(E120=TRUE,L120=TRUE,AND(S120=TRUE,X120&lt;&gt;"")),AND(E122&lt;&gt;"",N124&lt;&gt;"",Q124&lt;&gt;""),OR(U124=TRUE,Y124=TRUE)),"○","×"), "")</f>
        <v>○</v>
      </c>
      <c r="AK115" s="204"/>
    </row>
    <row r="116" spans="1:37" ht="45" customHeight="1" thickBot="1" x14ac:dyDescent="0.2">
      <c r="A116" s="424" t="s">
        <v>164</v>
      </c>
      <c r="B116" s="425"/>
      <c r="C116" s="425"/>
      <c r="D116" s="425"/>
      <c r="E116" s="502" t="s">
        <v>165</v>
      </c>
      <c r="F116" s="503"/>
      <c r="G116" s="503"/>
      <c r="H116" s="503"/>
      <c r="I116" s="503"/>
      <c r="J116" s="503"/>
      <c r="K116" s="503"/>
      <c r="L116" s="503"/>
      <c r="M116" s="503"/>
      <c r="N116" s="503"/>
      <c r="O116" s="503"/>
      <c r="P116" s="503"/>
      <c r="Q116" s="503"/>
      <c r="R116" s="503"/>
      <c r="S116" s="503"/>
      <c r="T116" s="503"/>
      <c r="U116" s="503"/>
      <c r="V116" s="503"/>
      <c r="W116" s="503"/>
      <c r="X116" s="503"/>
      <c r="Y116" s="503"/>
      <c r="Z116" s="503"/>
      <c r="AA116" s="503"/>
      <c r="AB116" s="503"/>
      <c r="AC116" s="504"/>
      <c r="AD116" s="504"/>
      <c r="AE116" s="504"/>
      <c r="AF116" s="504"/>
      <c r="AG116" s="504"/>
      <c r="AH116" s="504"/>
      <c r="AI116" s="504"/>
      <c r="AJ116" s="505"/>
      <c r="AK116" s="10"/>
    </row>
    <row r="117" spans="1:37" ht="18.75" customHeight="1" thickBot="1" x14ac:dyDescent="0.2">
      <c r="A117" s="429"/>
      <c r="B117" s="430"/>
      <c r="C117" s="430"/>
      <c r="D117" s="430"/>
      <c r="E117" s="506" t="s">
        <v>166</v>
      </c>
      <c r="F117" s="507"/>
      <c r="G117" s="507"/>
      <c r="H117" s="507"/>
      <c r="I117" s="507"/>
      <c r="J117" s="507"/>
      <c r="K117" s="507"/>
      <c r="L117" s="507"/>
      <c r="M117" s="507"/>
      <c r="N117" s="507"/>
      <c r="O117" s="507"/>
      <c r="P117" s="508"/>
      <c r="Q117" s="509" t="s">
        <v>167</v>
      </c>
      <c r="R117" s="510"/>
      <c r="S117" s="510"/>
      <c r="T117" s="510"/>
      <c r="U117" s="510"/>
      <c r="V117" s="510"/>
      <c r="W117" s="510"/>
      <c r="X117" s="510"/>
      <c r="Y117" s="511"/>
      <c r="Z117" s="511"/>
      <c r="AA117" s="511"/>
      <c r="AB117" s="511"/>
      <c r="AC117" s="511"/>
      <c r="AD117" s="511"/>
      <c r="AE117" s="511"/>
      <c r="AF117" s="511"/>
      <c r="AG117" s="511"/>
      <c r="AH117" s="511"/>
      <c r="AI117" s="512"/>
      <c r="AJ117" s="65" t="str">
        <f>IF(S97=FALSE, IF(Q117&lt;&gt;"","○","×"),"")</f>
        <v>○</v>
      </c>
      <c r="AK117" s="10"/>
    </row>
    <row r="118" spans="1:37" ht="29.25" customHeight="1" x14ac:dyDescent="0.15">
      <c r="A118" s="452" t="s">
        <v>69</v>
      </c>
      <c r="B118" s="447"/>
      <c r="C118" s="447"/>
      <c r="D118" s="447"/>
      <c r="E118" s="205"/>
      <c r="F118" s="513" t="s">
        <v>70</v>
      </c>
      <c r="G118" s="513"/>
      <c r="H118" s="513"/>
      <c r="I118" s="206" t="b">
        <v>0</v>
      </c>
      <c r="J118" s="513" t="s">
        <v>71</v>
      </c>
      <c r="K118" s="513"/>
      <c r="L118" s="513"/>
      <c r="M118" s="513"/>
      <c r="N118" s="513"/>
      <c r="O118" s="207" t="b">
        <v>1</v>
      </c>
      <c r="P118" s="449" t="s">
        <v>72</v>
      </c>
      <c r="Q118" s="449"/>
      <c r="R118" s="449"/>
      <c r="S118" s="449"/>
      <c r="T118" s="449"/>
      <c r="U118" s="449"/>
      <c r="V118" s="207" t="b">
        <v>0</v>
      </c>
      <c r="W118" s="513" t="s">
        <v>73</v>
      </c>
      <c r="X118" s="513"/>
      <c r="Y118" s="60"/>
      <c r="Z118" s="208" t="b">
        <v>0</v>
      </c>
      <c r="AA118" s="449" t="s">
        <v>74</v>
      </c>
      <c r="AB118" s="449"/>
      <c r="AC118" s="209" t="s">
        <v>81</v>
      </c>
      <c r="AD118" s="493"/>
      <c r="AE118" s="493"/>
      <c r="AF118" s="493"/>
      <c r="AG118" s="493"/>
      <c r="AH118" s="493"/>
      <c r="AI118" s="14" t="s">
        <v>82</v>
      </c>
      <c r="AJ118" s="210"/>
      <c r="AK118" s="10"/>
    </row>
    <row r="119" spans="1:37" ht="19.5" customHeight="1" x14ac:dyDescent="0.15">
      <c r="A119" s="424" t="s">
        <v>77</v>
      </c>
      <c r="B119" s="425"/>
      <c r="C119" s="425"/>
      <c r="D119" s="425"/>
      <c r="E119" s="86" t="s">
        <v>168</v>
      </c>
      <c r="F119" s="55"/>
      <c r="G119" s="36"/>
      <c r="H119" s="36"/>
      <c r="I119" s="36"/>
      <c r="J119" s="36"/>
      <c r="K119" s="36"/>
      <c r="L119" s="36"/>
      <c r="M119" s="36"/>
      <c r="N119" s="36"/>
      <c r="O119" s="55"/>
      <c r="P119" s="36"/>
      <c r="Q119" s="36"/>
      <c r="R119" s="36"/>
      <c r="S119" s="36"/>
      <c r="T119" s="36"/>
      <c r="U119" s="36"/>
      <c r="V119" s="55"/>
      <c r="W119" s="36"/>
      <c r="X119" s="36"/>
      <c r="Y119" s="36"/>
      <c r="Z119" s="36"/>
      <c r="AA119" s="36"/>
      <c r="AB119" s="36"/>
      <c r="AC119" s="36"/>
      <c r="AD119" s="36"/>
      <c r="AE119" s="36"/>
      <c r="AF119" s="36"/>
      <c r="AG119" s="36"/>
      <c r="AH119" s="36"/>
      <c r="AI119" s="36"/>
      <c r="AJ119" s="211"/>
      <c r="AK119" s="10"/>
    </row>
    <row r="120" spans="1:37" ht="18.75" customHeight="1" x14ac:dyDescent="0.15">
      <c r="A120" s="426"/>
      <c r="B120" s="427"/>
      <c r="C120" s="427"/>
      <c r="D120" s="427"/>
      <c r="E120" s="213"/>
      <c r="F120" s="56" t="s">
        <v>79</v>
      </c>
      <c r="G120" s="36"/>
      <c r="H120" s="36"/>
      <c r="I120" s="36"/>
      <c r="J120" s="36"/>
      <c r="L120" s="214" t="b">
        <v>1</v>
      </c>
      <c r="M120" s="56" t="s">
        <v>169</v>
      </c>
      <c r="N120" s="36"/>
      <c r="O120" s="36"/>
      <c r="P120" s="55"/>
      <c r="Q120" s="55"/>
      <c r="R120" s="56"/>
      <c r="S120" s="215" t="b">
        <v>0</v>
      </c>
      <c r="T120" s="56" t="s">
        <v>74</v>
      </c>
      <c r="U120" s="55"/>
      <c r="W120" s="55" t="s">
        <v>81</v>
      </c>
      <c r="X120" s="494"/>
      <c r="Y120" s="494"/>
      <c r="Z120" s="494"/>
      <c r="AA120" s="494"/>
      <c r="AB120" s="494"/>
      <c r="AC120" s="494"/>
      <c r="AD120" s="494"/>
      <c r="AE120" s="494"/>
      <c r="AF120" s="494"/>
      <c r="AG120" s="494"/>
      <c r="AH120" s="494"/>
      <c r="AI120" s="494"/>
      <c r="AJ120" s="216" t="s">
        <v>82</v>
      </c>
      <c r="AK120" s="10"/>
    </row>
    <row r="121" spans="1:37" ht="24.75" customHeight="1" x14ac:dyDescent="0.15">
      <c r="A121" s="426"/>
      <c r="B121" s="427"/>
      <c r="C121" s="427"/>
      <c r="D121" s="427"/>
      <c r="E121" s="495" t="s">
        <v>170</v>
      </c>
      <c r="F121" s="496"/>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496"/>
      <c r="AE121" s="496"/>
      <c r="AF121" s="496"/>
      <c r="AG121" s="496"/>
      <c r="AH121" s="496"/>
      <c r="AI121" s="496"/>
      <c r="AJ121" s="497"/>
      <c r="AK121" s="10"/>
    </row>
    <row r="122" spans="1:37" ht="57.75" customHeight="1" thickBot="1" x14ac:dyDescent="0.2">
      <c r="A122" s="426"/>
      <c r="B122" s="427"/>
      <c r="C122" s="427"/>
      <c r="D122" s="427"/>
      <c r="E122" s="498" t="s">
        <v>171</v>
      </c>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499"/>
      <c r="AD122" s="499"/>
      <c r="AE122" s="499"/>
      <c r="AF122" s="499"/>
      <c r="AG122" s="499"/>
      <c r="AH122" s="499"/>
      <c r="AI122" s="499"/>
      <c r="AJ122" s="500"/>
      <c r="AK122" s="10"/>
    </row>
    <row r="123" spans="1:37" s="10" customFormat="1" ht="18.75" customHeight="1" thickBot="1" x14ac:dyDescent="0.2">
      <c r="A123" s="426"/>
      <c r="B123" s="427"/>
      <c r="C123" s="427"/>
      <c r="D123" s="427"/>
      <c r="E123" s="88" t="s">
        <v>172</v>
      </c>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89"/>
      <c r="AK123"/>
    </row>
    <row r="124" spans="1:37" ht="18.75" customHeight="1" thickBot="1" x14ac:dyDescent="0.2">
      <c r="A124" s="429"/>
      <c r="B124" s="430"/>
      <c r="C124" s="430"/>
      <c r="D124" s="430"/>
      <c r="E124" s="92" t="s">
        <v>86</v>
      </c>
      <c r="F124" s="11"/>
      <c r="G124" s="11"/>
      <c r="H124" s="11"/>
      <c r="I124" s="11"/>
      <c r="J124" s="11"/>
      <c r="K124" s="217"/>
      <c r="L124" s="436" t="s">
        <v>173</v>
      </c>
      <c r="M124" s="437"/>
      <c r="N124" s="501">
        <v>1</v>
      </c>
      <c r="O124" s="501"/>
      <c r="P124" s="93" t="s">
        <v>88</v>
      </c>
      <c r="Q124" s="501">
        <v>10</v>
      </c>
      <c r="R124" s="501"/>
      <c r="S124" s="93" t="s">
        <v>89</v>
      </c>
      <c r="T124" s="93" t="s">
        <v>81</v>
      </c>
      <c r="U124" s="218" t="b">
        <v>1</v>
      </c>
      <c r="V124" s="95" t="s">
        <v>90</v>
      </c>
      <c r="W124" s="93"/>
      <c r="X124" s="93"/>
      <c r="Y124" s="218" t="b">
        <v>0</v>
      </c>
      <c r="Z124" s="95" t="s">
        <v>91</v>
      </c>
      <c r="AA124" s="93"/>
      <c r="AB124" s="93" t="s">
        <v>82</v>
      </c>
      <c r="AC124" s="96"/>
      <c r="AD124" s="96"/>
      <c r="AE124" s="96"/>
      <c r="AF124" s="96"/>
      <c r="AG124" s="96"/>
      <c r="AH124" s="96"/>
      <c r="AI124" s="96"/>
      <c r="AJ124" s="97"/>
      <c r="AK124" s="10"/>
    </row>
    <row r="125" spans="1:37" s="219" customFormat="1" ht="21" customHeight="1" thickBot="1" x14ac:dyDescent="0.2">
      <c r="A125" s="37" t="s">
        <v>174</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102"/>
    </row>
    <row r="126" spans="1:37" s="150" customFormat="1" ht="18.75" customHeight="1" thickBot="1" x14ac:dyDescent="0.2">
      <c r="A126" s="220" t="s">
        <v>175</v>
      </c>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65" t="str" cm="1">
        <f t="array" ref="AJ126">IF(M19="○", IF(PRODUCT((E127:E130=FALSE)*1),"×","○"), "")</f>
        <v>○</v>
      </c>
      <c r="AK126"/>
    </row>
    <row r="127" spans="1:37" s="150" customFormat="1" ht="18.75" customHeight="1" x14ac:dyDescent="0.15">
      <c r="A127" s="424" t="s">
        <v>176</v>
      </c>
      <c r="B127" s="425"/>
      <c r="C127" s="425"/>
      <c r="D127" s="439" t="b">
        <v>0</v>
      </c>
      <c r="E127" s="221" t="b">
        <v>0</v>
      </c>
      <c r="F127" s="483" t="s">
        <v>177</v>
      </c>
      <c r="G127" s="483"/>
      <c r="H127" s="483"/>
      <c r="I127" s="483"/>
      <c r="J127" s="483"/>
      <c r="K127" s="483"/>
      <c r="L127" s="483"/>
      <c r="M127" s="483"/>
      <c r="N127" s="483"/>
      <c r="O127" s="483"/>
      <c r="P127" s="483"/>
      <c r="Q127" s="483"/>
      <c r="R127" s="483"/>
      <c r="S127" s="483"/>
      <c r="T127" s="483"/>
      <c r="U127" s="483"/>
      <c r="V127" s="483"/>
      <c r="W127" s="483"/>
      <c r="X127" s="483"/>
      <c r="Y127" s="483"/>
      <c r="Z127" s="483"/>
      <c r="AA127" s="483"/>
      <c r="AB127" s="483"/>
      <c r="AC127" s="483"/>
      <c r="AD127" s="483"/>
      <c r="AE127" s="483"/>
      <c r="AF127" s="483"/>
      <c r="AG127" s="483"/>
      <c r="AH127" s="483"/>
      <c r="AI127" s="483"/>
      <c r="AJ127" s="484"/>
      <c r="AK127" s="10"/>
    </row>
    <row r="128" spans="1:37" s="150" customFormat="1" ht="18.75" customHeight="1" x14ac:dyDescent="0.15">
      <c r="A128" s="480"/>
      <c r="B128" s="481"/>
      <c r="C128" s="481"/>
      <c r="D128" s="482" t="b">
        <v>0</v>
      </c>
      <c r="E128" s="222" t="b">
        <v>1</v>
      </c>
      <c r="F128" s="485" t="s">
        <v>178</v>
      </c>
      <c r="G128" s="485"/>
      <c r="H128" s="485"/>
      <c r="I128" s="485"/>
      <c r="J128" s="485"/>
      <c r="K128" s="485"/>
      <c r="L128" s="485"/>
      <c r="M128" s="485"/>
      <c r="N128" s="485"/>
      <c r="O128" s="485"/>
      <c r="P128" s="485"/>
      <c r="Q128" s="485"/>
      <c r="R128" s="485"/>
      <c r="S128" s="485"/>
      <c r="T128" s="485"/>
      <c r="U128" s="485"/>
      <c r="V128" s="485"/>
      <c r="W128" s="485"/>
      <c r="X128" s="485"/>
      <c r="Y128" s="485"/>
      <c r="Z128" s="485"/>
      <c r="AA128" s="485"/>
      <c r="AB128" s="485"/>
      <c r="AC128" s="485"/>
      <c r="AD128" s="485"/>
      <c r="AE128" s="485"/>
      <c r="AF128" s="485"/>
      <c r="AG128" s="485"/>
      <c r="AH128" s="485"/>
      <c r="AI128" s="485"/>
      <c r="AJ128" s="486"/>
      <c r="AK128"/>
    </row>
    <row r="129" spans="1:47" s="150" customFormat="1" ht="18" customHeight="1" x14ac:dyDescent="0.15">
      <c r="A129" s="487" t="s">
        <v>179</v>
      </c>
      <c r="B129" s="488"/>
      <c r="C129" s="488"/>
      <c r="D129" s="489" t="b">
        <v>0</v>
      </c>
      <c r="E129" s="222" t="b">
        <v>0</v>
      </c>
      <c r="F129" s="490" t="s">
        <v>180</v>
      </c>
      <c r="G129" s="490"/>
      <c r="H129" s="490"/>
      <c r="I129" s="490"/>
      <c r="J129" s="490"/>
      <c r="K129" s="490"/>
      <c r="L129" s="490"/>
      <c r="M129" s="490"/>
      <c r="N129" s="490"/>
      <c r="O129" s="490"/>
      <c r="P129" s="490"/>
      <c r="Q129" s="490"/>
      <c r="R129" s="490"/>
      <c r="S129" s="490"/>
      <c r="T129" s="490"/>
      <c r="U129" s="490"/>
      <c r="V129" s="490"/>
      <c r="W129" s="490"/>
      <c r="X129" s="490"/>
      <c r="Y129" s="490"/>
      <c r="Z129" s="490"/>
      <c r="AA129" s="490"/>
      <c r="AB129" s="490"/>
      <c r="AC129" s="490"/>
      <c r="AD129" s="490"/>
      <c r="AE129" s="490"/>
      <c r="AF129" s="490"/>
      <c r="AG129" s="490"/>
      <c r="AH129" s="490"/>
      <c r="AI129" s="490"/>
      <c r="AJ129" s="491"/>
      <c r="AK129"/>
    </row>
    <row r="130" spans="1:47" s="10" customFormat="1" ht="18" customHeight="1" thickBot="1" x14ac:dyDescent="0.2">
      <c r="A130" s="429"/>
      <c r="B130" s="430"/>
      <c r="C130" s="430"/>
      <c r="D130" s="440" t="b">
        <v>0</v>
      </c>
      <c r="E130" s="223" t="b">
        <v>0</v>
      </c>
      <c r="F130" s="224" t="s">
        <v>181</v>
      </c>
      <c r="G130" s="225"/>
      <c r="H130" s="226" t="s">
        <v>81</v>
      </c>
      <c r="I130" s="492"/>
      <c r="J130" s="492"/>
      <c r="K130" s="492"/>
      <c r="L130" s="492"/>
      <c r="M130" s="492"/>
      <c r="N130" s="492"/>
      <c r="O130" s="492"/>
      <c r="P130" s="492"/>
      <c r="Q130" s="492"/>
      <c r="R130" s="492"/>
      <c r="S130" s="492"/>
      <c r="T130" s="492"/>
      <c r="U130" s="492"/>
      <c r="V130" s="492"/>
      <c r="W130" s="492"/>
      <c r="X130" s="492"/>
      <c r="Y130" s="227" t="s">
        <v>68</v>
      </c>
      <c r="Z130" s="228"/>
      <c r="AA130" s="228"/>
      <c r="AB130" s="228"/>
      <c r="AC130" s="228"/>
      <c r="AD130" s="228"/>
      <c r="AE130" s="228"/>
      <c r="AF130" s="228"/>
      <c r="AG130" s="228"/>
      <c r="AH130" s="229"/>
      <c r="AI130" s="229"/>
      <c r="AJ130" s="230"/>
      <c r="AK130"/>
    </row>
    <row r="131" spans="1:47" s="10" customFormat="1" ht="18" customHeight="1" x14ac:dyDescent="0.15">
      <c r="A131" s="212"/>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row>
    <row r="132" spans="1:47" ht="23.25" customHeight="1" x14ac:dyDescent="0.15">
      <c r="A132" s="58" t="s">
        <v>182</v>
      </c>
      <c r="B132" s="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47" ht="18.75" customHeight="1" x14ac:dyDescent="0.15">
      <c r="A133" s="37" t="s">
        <v>183</v>
      </c>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row>
    <row r="134" spans="1:47" s="52" customFormat="1" ht="10.5" x14ac:dyDescent="0.15">
      <c r="A134" s="34" t="s">
        <v>20</v>
      </c>
      <c r="B134" s="52" t="s">
        <v>184</v>
      </c>
      <c r="AL134" s="385"/>
      <c r="AM134" s="385"/>
      <c r="AN134" s="385"/>
      <c r="AO134" s="385"/>
      <c r="AP134" s="385"/>
      <c r="AQ134" s="385"/>
      <c r="AR134" s="385"/>
      <c r="AS134" s="385"/>
      <c r="AT134" s="385"/>
      <c r="AU134" s="385"/>
    </row>
    <row r="135" spans="1:47" s="52" customFormat="1" ht="22.5" customHeight="1" x14ac:dyDescent="0.15">
      <c r="A135" s="35" t="s">
        <v>185</v>
      </c>
      <c r="B135" s="474" t="s">
        <v>186</v>
      </c>
      <c r="C135" s="474"/>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c r="AI135" s="474"/>
      <c r="AJ135" s="474"/>
      <c r="AL135" s="231"/>
      <c r="AM135" s="231"/>
      <c r="AN135" s="231"/>
      <c r="AO135" s="231"/>
      <c r="AP135" s="231"/>
      <c r="AQ135" s="231"/>
      <c r="AR135" s="231"/>
      <c r="AS135" s="231"/>
      <c r="AT135" s="231"/>
      <c r="AU135" s="231"/>
    </row>
    <row r="136" spans="1:47" s="52" customFormat="1" ht="5.25" customHeight="1" x14ac:dyDescent="0.15">
      <c r="A136" s="35"/>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L136" s="231"/>
      <c r="AM136" s="231"/>
      <c r="AN136" s="231"/>
      <c r="AO136" s="231"/>
      <c r="AP136" s="231"/>
      <c r="AQ136" s="231"/>
      <c r="AR136" s="231"/>
      <c r="AS136" s="231"/>
      <c r="AT136" s="231"/>
      <c r="AU136" s="231"/>
    </row>
    <row r="137" spans="1:47" ht="23.25" customHeight="1" x14ac:dyDescent="0.15">
      <c r="A137" s="156" t="s">
        <v>187</v>
      </c>
      <c r="B137" s="232"/>
      <c r="C137" s="233"/>
      <c r="D137" s="233"/>
      <c r="E137" s="233"/>
      <c r="F137" s="233"/>
      <c r="G137" s="233"/>
      <c r="H137" s="233"/>
      <c r="I137" s="233"/>
      <c r="J137" s="233"/>
      <c r="K137" s="233"/>
      <c r="L137" s="63"/>
      <c r="M137" s="63"/>
      <c r="N137" s="63"/>
      <c r="O137" s="63"/>
      <c r="P137" s="63"/>
      <c r="Q137" s="63"/>
      <c r="R137" s="63"/>
      <c r="S137" s="475">
        <f>S139+S142</f>
        <v>2200000</v>
      </c>
      <c r="T137" s="476"/>
      <c r="U137" s="476"/>
      <c r="V137" s="476"/>
      <c r="W137" s="476"/>
      <c r="X137" s="64" t="s">
        <v>36</v>
      </c>
      <c r="Y137" s="234"/>
      <c r="Z137" s="234"/>
      <c r="AA137" s="234"/>
    </row>
    <row r="138" spans="1:47" ht="23.25" customHeight="1" thickBot="1" x14ac:dyDescent="0.2">
      <c r="A138" s="477" t="s">
        <v>188</v>
      </c>
      <c r="B138" s="477"/>
      <c r="C138" s="477"/>
      <c r="D138" s="477"/>
      <c r="E138" s="477"/>
      <c r="F138" s="477"/>
      <c r="G138" s="477"/>
      <c r="H138" s="477"/>
      <c r="I138" s="477"/>
      <c r="J138" s="477"/>
      <c r="K138" s="477"/>
      <c r="L138" s="477"/>
      <c r="M138" s="477"/>
      <c r="N138" s="477"/>
      <c r="O138" s="477"/>
      <c r="P138" s="477"/>
      <c r="Q138" s="477"/>
      <c r="R138" s="477"/>
      <c r="S138" s="478"/>
      <c r="T138" s="478"/>
      <c r="U138" s="478"/>
      <c r="V138" s="478"/>
      <c r="W138" s="478"/>
      <c r="X138" s="477"/>
      <c r="Y138" s="477"/>
      <c r="Z138" s="477"/>
      <c r="AA138" s="477"/>
      <c r="AB138" s="477"/>
      <c r="AC138" s="477"/>
      <c r="AD138" s="477"/>
      <c r="AE138" s="36"/>
      <c r="AF138" s="98"/>
      <c r="AG138" s="98"/>
      <c r="AH138" s="98"/>
      <c r="AI138" s="98"/>
      <c r="AJ138" s="98"/>
      <c r="AK138" s="98"/>
    </row>
    <row r="139" spans="1:47" ht="19.5" customHeight="1" thickBot="1" x14ac:dyDescent="0.2">
      <c r="A139" s="479" t="s">
        <v>189</v>
      </c>
      <c r="B139" s="458"/>
      <c r="C139" s="56" t="s">
        <v>190</v>
      </c>
      <c r="D139" s="56"/>
      <c r="E139" s="56"/>
      <c r="F139" s="56"/>
      <c r="G139" s="56"/>
      <c r="H139" s="56"/>
      <c r="I139" s="56"/>
      <c r="J139" s="56"/>
      <c r="K139" s="56"/>
      <c r="L139" s="56"/>
      <c r="M139" s="56"/>
      <c r="N139" s="56"/>
      <c r="O139" s="56"/>
      <c r="P139" s="56"/>
      <c r="Q139" s="56"/>
      <c r="R139" s="56"/>
      <c r="S139" s="463">
        <v>2200000</v>
      </c>
      <c r="T139" s="464"/>
      <c r="U139" s="464"/>
      <c r="V139" s="464"/>
      <c r="W139" s="465"/>
      <c r="X139" s="64" t="s">
        <v>36</v>
      </c>
      <c r="Y139" s="235"/>
      <c r="Z139" s="232"/>
      <c r="AA139" s="236"/>
      <c r="AB139" s="237"/>
      <c r="AC139" s="237"/>
      <c r="AD139" s="238"/>
      <c r="AE139" s="466" t="s">
        <v>55</v>
      </c>
      <c r="AF139" s="98"/>
      <c r="AH139" s="98"/>
      <c r="AJ139" s="98"/>
      <c r="AK139" s="98"/>
    </row>
    <row r="140" spans="1:47" ht="19.5" customHeight="1" thickBot="1" x14ac:dyDescent="0.2">
      <c r="A140" s="459"/>
      <c r="B140" s="460"/>
      <c r="C140" s="239"/>
      <c r="D140" s="467" t="s">
        <v>191</v>
      </c>
      <c r="E140" s="467"/>
      <c r="F140" s="467"/>
      <c r="G140" s="467"/>
      <c r="H140" s="467"/>
      <c r="I140" s="467"/>
      <c r="J140" s="467"/>
      <c r="K140" s="467"/>
      <c r="L140" s="467"/>
      <c r="M140" s="467"/>
      <c r="N140" s="467"/>
      <c r="O140" s="467"/>
      <c r="P140" s="467"/>
      <c r="Q140" s="467"/>
      <c r="R140" s="467"/>
      <c r="S140" s="468">
        <v>2200000</v>
      </c>
      <c r="T140" s="469"/>
      <c r="U140" s="469"/>
      <c r="V140" s="469"/>
      <c r="W140" s="470"/>
      <c r="X140" s="240" t="s">
        <v>36</v>
      </c>
      <c r="Y140" s="241" t="s">
        <v>81</v>
      </c>
      <c r="Z140" s="471">
        <f>IFERROR(S140/S139*100,0)</f>
        <v>100</v>
      </c>
      <c r="AA140" s="472"/>
      <c r="AB140" s="473"/>
      <c r="AC140" s="242" t="s">
        <v>82</v>
      </c>
      <c r="AD140" s="243" t="s">
        <v>192</v>
      </c>
      <c r="AE140" s="466"/>
      <c r="AF140" s="65" t="str">
        <f>IF(X19="○", IF(Z140=0,"",IF(Z140&gt;=200/3,"○","×")), "")</f>
        <v>○</v>
      </c>
      <c r="AG140" s="455" t="s">
        <v>193</v>
      </c>
      <c r="AH140" s="98"/>
      <c r="AI140" s="98"/>
      <c r="AJ140" s="98"/>
      <c r="AK140" s="98"/>
    </row>
    <row r="141" spans="1:47" ht="19.5" customHeight="1" thickBot="1" x14ac:dyDescent="0.2">
      <c r="A141" s="461"/>
      <c r="B141" s="462"/>
      <c r="C141" s="90"/>
      <c r="D141" s="398"/>
      <c r="E141" s="398"/>
      <c r="F141" s="398"/>
      <c r="G141" s="398"/>
      <c r="H141" s="398"/>
      <c r="I141" s="398"/>
      <c r="J141" s="398"/>
      <c r="K141" s="398"/>
      <c r="L141" s="398"/>
      <c r="M141" s="398"/>
      <c r="N141" s="398"/>
      <c r="O141" s="398"/>
      <c r="P141" s="398"/>
      <c r="Q141" s="398"/>
      <c r="R141" s="398"/>
      <c r="S141" s="244" t="s">
        <v>81</v>
      </c>
      <c r="T141" s="456">
        <f>S140/Y148</f>
        <v>183333.33333333334</v>
      </c>
      <c r="U141" s="456"/>
      <c r="V141" s="456"/>
      <c r="W141" s="245" t="s">
        <v>36</v>
      </c>
      <c r="X141" s="246" t="s">
        <v>82</v>
      </c>
      <c r="Y141" s="247"/>
      <c r="Z141" s="248"/>
      <c r="AA141" s="249"/>
      <c r="AB141" s="451"/>
      <c r="AC141" s="451"/>
      <c r="AD141" s="250"/>
      <c r="AE141" s="466"/>
      <c r="AF141" s="186"/>
      <c r="AG141" s="455"/>
      <c r="AH141" s="98"/>
      <c r="AI141" s="98"/>
      <c r="AJ141" s="98"/>
      <c r="AK141" s="98"/>
    </row>
    <row r="142" spans="1:47" ht="19.5" customHeight="1" thickBot="1" x14ac:dyDescent="0.2">
      <c r="A142" s="457" t="s">
        <v>194</v>
      </c>
      <c r="B142" s="458"/>
      <c r="C142" s="251" t="s">
        <v>195</v>
      </c>
      <c r="D142" s="112"/>
      <c r="E142" s="112"/>
      <c r="F142" s="112"/>
      <c r="G142" s="112"/>
      <c r="H142" s="112"/>
      <c r="I142" s="112"/>
      <c r="J142" s="112"/>
      <c r="K142" s="112"/>
      <c r="L142" s="112"/>
      <c r="M142" s="112"/>
      <c r="N142" s="112"/>
      <c r="O142" s="112"/>
      <c r="P142" s="112"/>
      <c r="Q142" s="112"/>
      <c r="R142" s="112"/>
      <c r="S142" s="463"/>
      <c r="T142" s="464"/>
      <c r="U142" s="464"/>
      <c r="V142" s="464"/>
      <c r="W142" s="465"/>
      <c r="X142" s="252" t="s">
        <v>36</v>
      </c>
      <c r="Y142" s="235"/>
      <c r="Z142" s="232"/>
      <c r="AA142" s="236"/>
      <c r="AB142" s="237"/>
      <c r="AC142" s="237"/>
      <c r="AD142" s="238"/>
      <c r="AE142" s="466" t="s">
        <v>55</v>
      </c>
      <c r="AG142" s="455"/>
      <c r="AH142" s="98"/>
      <c r="AI142" s="98"/>
      <c r="AJ142" s="98"/>
      <c r="AK142" s="98"/>
    </row>
    <row r="143" spans="1:47" ht="19.5" customHeight="1" thickBot="1" x14ac:dyDescent="0.2">
      <c r="A143" s="459"/>
      <c r="B143" s="460"/>
      <c r="C143" s="239"/>
      <c r="D143" s="467" t="s">
        <v>191</v>
      </c>
      <c r="E143" s="467"/>
      <c r="F143" s="467"/>
      <c r="G143" s="467"/>
      <c r="H143" s="467"/>
      <c r="I143" s="467"/>
      <c r="J143" s="467"/>
      <c r="K143" s="467"/>
      <c r="L143" s="467"/>
      <c r="M143" s="467"/>
      <c r="N143" s="467"/>
      <c r="O143" s="467"/>
      <c r="P143" s="467"/>
      <c r="Q143" s="467"/>
      <c r="R143" s="467"/>
      <c r="S143" s="468"/>
      <c r="T143" s="469"/>
      <c r="U143" s="469"/>
      <c r="V143" s="469"/>
      <c r="W143" s="470"/>
      <c r="X143" s="253" t="s">
        <v>36</v>
      </c>
      <c r="Y143" s="241" t="s">
        <v>81</v>
      </c>
      <c r="Z143" s="471">
        <f>IFERROR(S143/S142*100,0)</f>
        <v>0</v>
      </c>
      <c r="AA143" s="472"/>
      <c r="AB143" s="473"/>
      <c r="AC143" s="242" t="s">
        <v>82</v>
      </c>
      <c r="AD143" s="243" t="s">
        <v>192</v>
      </c>
      <c r="AE143" s="466"/>
      <c r="AF143" s="65" t="str">
        <f>IF(X19="○", IF(Z143=0,"",IF(Z143&gt;=200/3,"○","×")),"")</f>
        <v/>
      </c>
      <c r="AG143" s="455"/>
      <c r="AH143" s="98"/>
      <c r="AI143" s="98"/>
      <c r="AJ143" s="98"/>
      <c r="AK143" s="98"/>
    </row>
    <row r="144" spans="1:47" ht="18.75" customHeight="1" x14ac:dyDescent="0.15">
      <c r="A144" s="461"/>
      <c r="B144" s="462"/>
      <c r="C144" s="90"/>
      <c r="D144" s="398"/>
      <c r="E144" s="398"/>
      <c r="F144" s="398"/>
      <c r="G144" s="398"/>
      <c r="H144" s="398"/>
      <c r="I144" s="398"/>
      <c r="J144" s="398"/>
      <c r="K144" s="398"/>
      <c r="L144" s="398"/>
      <c r="M144" s="398"/>
      <c r="N144" s="398"/>
      <c r="O144" s="398"/>
      <c r="P144" s="398"/>
      <c r="Q144" s="398"/>
      <c r="R144" s="398"/>
      <c r="S144" s="254" t="s">
        <v>81</v>
      </c>
      <c r="T144" s="450">
        <f>S143/Y148</f>
        <v>0</v>
      </c>
      <c r="U144" s="450"/>
      <c r="V144" s="450"/>
      <c r="W144" s="255" t="s">
        <v>36</v>
      </c>
      <c r="X144" s="256" t="s">
        <v>82</v>
      </c>
      <c r="Y144" s="247"/>
      <c r="Z144" s="248"/>
      <c r="AA144" s="249"/>
      <c r="AB144" s="451"/>
      <c r="AC144" s="451"/>
      <c r="AD144" s="250"/>
      <c r="AE144" s="466"/>
      <c r="AF144" s="257"/>
      <c r="AG144" s="258"/>
      <c r="AH144" s="98"/>
      <c r="AI144" s="98"/>
      <c r="AJ144" s="98"/>
      <c r="AK144" s="98"/>
    </row>
    <row r="146" spans="1:37" ht="12.75" customHeight="1" x14ac:dyDescent="0.15">
      <c r="A146" s="134"/>
      <c r="B146" s="134"/>
      <c r="C146" s="134"/>
      <c r="D146" s="134"/>
      <c r="E146" s="98"/>
      <c r="F146" s="46"/>
      <c r="G146" s="46"/>
      <c r="H146" s="46"/>
      <c r="I146" s="46"/>
      <c r="J146" s="46"/>
      <c r="K146" s="46"/>
      <c r="L146" s="55"/>
      <c r="M146" s="55"/>
      <c r="N146" s="46"/>
      <c r="O146" s="99"/>
      <c r="P146" s="99"/>
      <c r="Q146" s="99"/>
      <c r="R146" s="99"/>
      <c r="S146" s="99"/>
      <c r="T146" s="99"/>
      <c r="U146" s="46"/>
      <c r="V146" s="46"/>
      <c r="W146" s="234"/>
      <c r="X146" s="46"/>
      <c r="Y146" s="46"/>
      <c r="Z146" s="46"/>
      <c r="AA146" s="99"/>
      <c r="AB146" s="46"/>
      <c r="AC146" s="46"/>
      <c r="AD146" s="46"/>
      <c r="AE146" s="46"/>
      <c r="AF146" s="46"/>
      <c r="AG146" s="46"/>
      <c r="AH146" s="46"/>
      <c r="AI146" s="46"/>
      <c r="AJ146" s="46"/>
      <c r="AK146" s="10"/>
    </row>
    <row r="147" spans="1:37" s="10" customFormat="1" ht="18.75" customHeight="1" thickBot="1" x14ac:dyDescent="0.2">
      <c r="A147" s="37" t="s">
        <v>162</v>
      </c>
      <c r="B147" s="36"/>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K147"/>
    </row>
    <row r="148" spans="1:37" ht="23.25" customHeight="1" thickBot="1" x14ac:dyDescent="0.2">
      <c r="A148" s="452" t="s">
        <v>163</v>
      </c>
      <c r="B148" s="447"/>
      <c r="C148" s="447"/>
      <c r="D148" s="447"/>
      <c r="E148" s="259"/>
      <c r="F148" s="70" t="s">
        <v>62</v>
      </c>
      <c r="G148" s="68"/>
      <c r="H148" s="453">
        <v>5</v>
      </c>
      <c r="I148" s="453"/>
      <c r="J148" s="68" t="s">
        <v>63</v>
      </c>
      <c r="K148" s="453">
        <v>4</v>
      </c>
      <c r="L148" s="453"/>
      <c r="M148" s="68" t="s">
        <v>64</v>
      </c>
      <c r="N148" s="69" t="s">
        <v>65</v>
      </c>
      <c r="O148" s="69"/>
      <c r="P148" s="68" t="s">
        <v>62</v>
      </c>
      <c r="Q148" s="68"/>
      <c r="R148" s="453">
        <v>6</v>
      </c>
      <c r="S148" s="453"/>
      <c r="T148" s="68" t="s">
        <v>63</v>
      </c>
      <c r="U148" s="453">
        <v>3</v>
      </c>
      <c r="V148" s="453"/>
      <c r="W148" s="68" t="s">
        <v>64</v>
      </c>
      <c r="X148" s="68" t="s">
        <v>66</v>
      </c>
      <c r="Y148" s="68">
        <f>IF(H148&gt;=1,(R148*12+U148)-(H148*12+K148)+1,"")</f>
        <v>12</v>
      </c>
      <c r="Z148" s="454" t="s">
        <v>67</v>
      </c>
      <c r="AA148" s="454"/>
      <c r="AB148" s="70" t="s">
        <v>68</v>
      </c>
      <c r="AJ148" s="65" t="str">
        <f>IF(X19="○", IF(AND(AND(H148&lt;&gt;"",K148&lt;&gt;"",R148&lt;&gt;"",U148&lt;&gt;""),OR(I149=TRUE,N149=TRUE,V149=TRUE), OR(I150=TRUE,N150=TRUE,V150=TRUE,AND(AB150=TRUE,AF150&lt;&gt;"")), OR(E152=TRUE, L152=TRUE, AND(S152=TRUE,X152&lt;&gt;"")), AND(E154&lt;&gt;"",N156&lt;&gt;"",Q156&lt;&gt;""),OR(U156=TRUE, Y156=TRUE)),"○","×"),"")</f>
        <v>○</v>
      </c>
    </row>
    <row r="149" spans="1:37" s="10" customFormat="1" ht="27" customHeight="1" x14ac:dyDescent="0.15">
      <c r="A149" s="424" t="s">
        <v>69</v>
      </c>
      <c r="B149" s="425"/>
      <c r="C149" s="425"/>
      <c r="D149" s="439"/>
      <c r="E149" s="441" t="s">
        <v>196</v>
      </c>
      <c r="F149" s="442"/>
      <c r="G149" s="442"/>
      <c r="H149" s="443"/>
      <c r="I149" s="260" t="b">
        <v>0</v>
      </c>
      <c r="J149" s="444" t="s">
        <v>70</v>
      </c>
      <c r="K149" s="444"/>
      <c r="L149" s="444"/>
      <c r="M149" s="444"/>
      <c r="N149" s="260" t="b">
        <v>1</v>
      </c>
      <c r="O149" s="430" t="s">
        <v>197</v>
      </c>
      <c r="P149" s="430"/>
      <c r="Q149" s="430"/>
      <c r="R149" s="430"/>
      <c r="S149" s="430"/>
      <c r="T149" s="430"/>
      <c r="U149" s="430"/>
      <c r="V149" s="260" t="b">
        <v>0</v>
      </c>
      <c r="W149" s="430" t="s">
        <v>198</v>
      </c>
      <c r="X149" s="430"/>
      <c r="Y149" s="430"/>
      <c r="Z149" s="430"/>
      <c r="AA149" s="430"/>
      <c r="AB149" s="430"/>
      <c r="AC149" s="445"/>
      <c r="AD149" s="445"/>
      <c r="AE149" s="68"/>
      <c r="AF149" s="261"/>
      <c r="AG149" s="261"/>
      <c r="AH149" s="261"/>
      <c r="AI149" s="68"/>
      <c r="AJ149" s="262"/>
      <c r="AK149"/>
    </row>
    <row r="150" spans="1:37" s="10" customFormat="1" ht="26.25" customHeight="1" x14ac:dyDescent="0.15">
      <c r="A150" s="429"/>
      <c r="B150" s="430"/>
      <c r="C150" s="430"/>
      <c r="D150" s="440"/>
      <c r="E150" s="446" t="s">
        <v>199</v>
      </c>
      <c r="F150" s="447"/>
      <c r="G150" s="447"/>
      <c r="H150" s="448"/>
      <c r="I150" s="263" t="b">
        <v>0</v>
      </c>
      <c r="J150" s="449" t="s">
        <v>71</v>
      </c>
      <c r="K150" s="449"/>
      <c r="L150" s="449"/>
      <c r="M150" s="449"/>
      <c r="N150" s="260" t="b">
        <v>0</v>
      </c>
      <c r="O150" s="449" t="s">
        <v>200</v>
      </c>
      <c r="P150" s="449"/>
      <c r="Q150" s="449"/>
      <c r="R150" s="449"/>
      <c r="S150" s="449"/>
      <c r="T150" s="449"/>
      <c r="U150" s="449"/>
      <c r="V150" s="260" t="b">
        <v>0</v>
      </c>
      <c r="W150" s="449" t="s">
        <v>73</v>
      </c>
      <c r="X150" s="449"/>
      <c r="Y150" s="449"/>
      <c r="Z150" s="449"/>
      <c r="AA150" s="449"/>
      <c r="AB150" s="264" t="b">
        <v>1</v>
      </c>
      <c r="AC150" s="449" t="s">
        <v>74</v>
      </c>
      <c r="AD150" s="449"/>
      <c r="AE150" s="265" t="s">
        <v>81</v>
      </c>
      <c r="AF150" s="423" t="s">
        <v>201</v>
      </c>
      <c r="AG150" s="423"/>
      <c r="AH150" s="423"/>
      <c r="AI150" s="423"/>
      <c r="AJ150" s="266" t="s">
        <v>82</v>
      </c>
      <c r="AK150"/>
    </row>
    <row r="151" spans="1:37" s="10" customFormat="1" ht="19.5" customHeight="1" x14ac:dyDescent="0.15">
      <c r="A151" s="424" t="s">
        <v>77</v>
      </c>
      <c r="B151" s="425"/>
      <c r="C151" s="425"/>
      <c r="D151" s="425"/>
      <c r="E151" s="78" t="s">
        <v>78</v>
      </c>
      <c r="F151" s="79"/>
      <c r="G151" s="66"/>
      <c r="H151" s="66"/>
      <c r="I151" s="66"/>
      <c r="J151" s="66"/>
      <c r="K151" s="66"/>
      <c r="L151" s="66"/>
      <c r="M151" s="66"/>
      <c r="N151" s="66"/>
      <c r="O151" s="79"/>
      <c r="P151" s="66"/>
      <c r="Q151" s="66"/>
      <c r="R151" s="66"/>
      <c r="S151" s="66"/>
      <c r="T151" s="66"/>
      <c r="U151" s="66"/>
      <c r="V151" s="79"/>
      <c r="W151" s="66"/>
      <c r="X151" s="66"/>
      <c r="Y151" s="66"/>
      <c r="Z151" s="66"/>
      <c r="AA151" s="66"/>
      <c r="AB151" s="66"/>
      <c r="AC151" s="66"/>
      <c r="AD151" s="66"/>
      <c r="AE151" s="66"/>
      <c r="AF151" s="66"/>
      <c r="AG151" s="66"/>
      <c r="AH151" s="66"/>
      <c r="AI151" s="66"/>
      <c r="AJ151" s="211"/>
    </row>
    <row r="152" spans="1:37" s="10" customFormat="1" ht="18.75" customHeight="1" x14ac:dyDescent="0.15">
      <c r="A152" s="426"/>
      <c r="B152" s="427"/>
      <c r="C152" s="427"/>
      <c r="D152" s="427"/>
      <c r="E152" s="267" t="b">
        <v>0</v>
      </c>
      <c r="F152" s="56" t="s">
        <v>79</v>
      </c>
      <c r="G152" s="36"/>
      <c r="H152" s="36"/>
      <c r="I152" s="36"/>
      <c r="J152" s="36"/>
      <c r="L152" s="268" t="b">
        <v>1</v>
      </c>
      <c r="M152" s="56" t="s">
        <v>80</v>
      </c>
      <c r="N152" s="36"/>
      <c r="O152" s="36"/>
      <c r="P152" s="55"/>
      <c r="Q152" s="55"/>
      <c r="S152" s="269" t="b">
        <v>0</v>
      </c>
      <c r="T152" s="56" t="s">
        <v>74</v>
      </c>
      <c r="U152" s="55"/>
      <c r="W152" s="56" t="s">
        <v>81</v>
      </c>
      <c r="X152" s="432"/>
      <c r="Y152" s="432" t="b">
        <v>1</v>
      </c>
      <c r="Z152" s="432"/>
      <c r="AA152" s="432"/>
      <c r="AB152" s="432"/>
      <c r="AC152" s="432"/>
      <c r="AD152" s="432"/>
      <c r="AE152" s="432"/>
      <c r="AF152" s="432"/>
      <c r="AG152" s="432"/>
      <c r="AH152" s="432"/>
      <c r="AI152" s="432"/>
      <c r="AJ152" s="85" t="s">
        <v>82</v>
      </c>
      <c r="AK152"/>
    </row>
    <row r="153" spans="1:37" s="10" customFormat="1" ht="18.75" customHeight="1" x14ac:dyDescent="0.15">
      <c r="A153" s="426"/>
      <c r="B153" s="427"/>
      <c r="C153" s="427"/>
      <c r="D153" s="427"/>
      <c r="E153" s="86" t="s">
        <v>202</v>
      </c>
      <c r="F153" s="56"/>
      <c r="G153" s="36"/>
      <c r="H153" s="36"/>
      <c r="I153" s="36"/>
      <c r="J153" s="36"/>
      <c r="K153" s="36"/>
      <c r="L153" s="36"/>
      <c r="M153" s="55"/>
      <c r="N153" s="36"/>
      <c r="O153" s="55"/>
      <c r="P153" s="56"/>
      <c r="Q153" s="56"/>
      <c r="R153" s="56"/>
      <c r="S153" s="87"/>
      <c r="T153" s="87"/>
      <c r="U153" s="87"/>
      <c r="V153" s="87"/>
      <c r="W153" s="87"/>
      <c r="X153" s="87"/>
      <c r="Y153" s="87"/>
      <c r="Z153" s="87"/>
      <c r="AA153" s="87"/>
      <c r="AB153" s="87"/>
      <c r="AC153" s="87"/>
      <c r="AD153" s="87"/>
      <c r="AE153" s="87"/>
      <c r="AF153" s="87"/>
      <c r="AG153" s="87"/>
      <c r="AH153" s="87"/>
      <c r="AI153" s="87"/>
      <c r="AJ153" s="85"/>
    </row>
    <row r="154" spans="1:37" s="10" customFormat="1" ht="82.5" customHeight="1" thickBot="1" x14ac:dyDescent="0.2">
      <c r="A154" s="426"/>
      <c r="B154" s="427"/>
      <c r="C154" s="427"/>
      <c r="D154" s="427"/>
      <c r="E154" s="433" t="s">
        <v>203</v>
      </c>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434"/>
      <c r="AE154" s="434"/>
      <c r="AF154" s="434"/>
      <c r="AG154" s="434"/>
      <c r="AH154" s="434"/>
      <c r="AI154" s="434"/>
      <c r="AJ154" s="435"/>
    </row>
    <row r="155" spans="1:37" s="10" customFormat="1" ht="16.5" customHeight="1" thickBot="1" x14ac:dyDescent="0.2">
      <c r="A155" s="426"/>
      <c r="B155" s="427"/>
      <c r="C155" s="427"/>
      <c r="D155" s="428"/>
      <c r="E155" s="55" t="s">
        <v>172</v>
      </c>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89"/>
      <c r="AK155"/>
    </row>
    <row r="156" spans="1:37" s="10" customFormat="1" ht="18.75" customHeight="1" thickBot="1" x14ac:dyDescent="0.2">
      <c r="A156" s="429"/>
      <c r="B156" s="430"/>
      <c r="C156" s="430"/>
      <c r="D156" s="431"/>
      <c r="E156" s="270" t="s">
        <v>86</v>
      </c>
      <c r="F156" s="11"/>
      <c r="G156" s="11"/>
      <c r="H156" s="11"/>
      <c r="I156" s="11"/>
      <c r="J156" s="11"/>
      <c r="K156" s="217"/>
      <c r="L156" s="436" t="s">
        <v>173</v>
      </c>
      <c r="M156" s="437"/>
      <c r="N156" s="438">
        <v>4</v>
      </c>
      <c r="O156" s="438"/>
      <c r="P156" s="93" t="s">
        <v>88</v>
      </c>
      <c r="Q156" s="438">
        <v>10</v>
      </c>
      <c r="R156" s="438"/>
      <c r="S156" s="93" t="s">
        <v>89</v>
      </c>
      <c r="T156" s="93" t="s">
        <v>81</v>
      </c>
      <c r="U156" s="271" t="b">
        <v>1</v>
      </c>
      <c r="V156" s="95" t="s">
        <v>90</v>
      </c>
      <c r="W156" s="93"/>
      <c r="X156" s="93"/>
      <c r="Y156" s="271" t="b">
        <v>0</v>
      </c>
      <c r="Z156" s="95" t="s">
        <v>91</v>
      </c>
      <c r="AA156" s="93"/>
      <c r="AB156" s="93" t="s">
        <v>82</v>
      </c>
      <c r="AC156" s="96"/>
      <c r="AD156" s="96"/>
      <c r="AE156" s="96"/>
      <c r="AF156" s="96"/>
      <c r="AG156" s="96"/>
      <c r="AH156" s="96"/>
      <c r="AI156" s="96"/>
      <c r="AJ156" s="97"/>
    </row>
    <row r="157" spans="1:37" s="10" customFormat="1" ht="30.75" customHeight="1" x14ac:dyDescent="0.15">
      <c r="A157" s="81"/>
      <c r="B157" s="81"/>
      <c r="C157" s="81"/>
      <c r="D157" s="81"/>
      <c r="E157" s="98"/>
      <c r="F157" s="46"/>
      <c r="G157" s="46"/>
      <c r="H157" s="46"/>
      <c r="I157" s="46"/>
      <c r="J157" s="46"/>
      <c r="K157" s="46"/>
      <c r="L157" s="99"/>
      <c r="M157" s="99"/>
      <c r="N157" s="99"/>
      <c r="O157" s="99"/>
      <c r="P157" s="99"/>
      <c r="Q157" s="99"/>
      <c r="R157" s="99"/>
      <c r="S157" s="99"/>
      <c r="T157" s="46"/>
      <c r="U157" s="46"/>
      <c r="V157" s="234"/>
      <c r="W157" s="46"/>
      <c r="X157" s="46"/>
      <c r="Y157" s="46"/>
      <c r="Z157" s="99"/>
      <c r="AA157" s="46"/>
      <c r="AB157" s="46"/>
      <c r="AC157" s="46"/>
      <c r="AD157" s="46"/>
      <c r="AE157" s="46"/>
      <c r="AF157" s="46"/>
      <c r="AG157" s="46"/>
      <c r="AH157" s="46"/>
      <c r="AI157" s="46"/>
      <c r="AJ157" s="46"/>
    </row>
    <row r="158" spans="1:37" s="102" customFormat="1" ht="23.25" customHeight="1" x14ac:dyDescent="0.15">
      <c r="A158" s="58" t="s">
        <v>204</v>
      </c>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219"/>
    </row>
    <row r="159" spans="1:37" s="10" customFormat="1" ht="12" x14ac:dyDescent="0.15">
      <c r="A159" s="272" t="s">
        <v>205</v>
      </c>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row>
    <row r="160" spans="1:37" s="10" customFormat="1" ht="22.5" customHeight="1" x14ac:dyDescent="0.15">
      <c r="A160" s="273" t="s">
        <v>20</v>
      </c>
      <c r="B160" s="385" t="s">
        <v>206</v>
      </c>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row>
    <row r="161" spans="1:36" s="10" customFormat="1" ht="12" x14ac:dyDescent="0.15">
      <c r="A161" s="272" t="s">
        <v>207</v>
      </c>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row>
    <row r="162" spans="1:36" s="10" customFormat="1" ht="49.5" customHeight="1" x14ac:dyDescent="0.15">
      <c r="A162" s="273" t="s">
        <v>20</v>
      </c>
      <c r="B162" s="413" t="s">
        <v>208</v>
      </c>
      <c r="C162" s="413"/>
      <c r="D162" s="413"/>
      <c r="E162" s="413"/>
      <c r="F162" s="413"/>
      <c r="G162" s="413"/>
      <c r="H162" s="413"/>
      <c r="I162" s="413"/>
      <c r="J162" s="413"/>
      <c r="K162" s="413"/>
      <c r="L162" s="413"/>
      <c r="M162" s="413"/>
      <c r="N162" s="413"/>
      <c r="O162" s="413"/>
      <c r="P162" s="413"/>
      <c r="Q162" s="413"/>
      <c r="R162" s="413"/>
      <c r="S162" s="413"/>
      <c r="T162" s="413"/>
      <c r="U162" s="413"/>
      <c r="V162" s="413"/>
      <c r="W162" s="413"/>
      <c r="X162" s="413"/>
      <c r="Y162" s="413"/>
      <c r="Z162" s="413"/>
      <c r="AA162" s="413"/>
      <c r="AB162" s="413"/>
      <c r="AC162" s="413"/>
      <c r="AD162" s="413"/>
      <c r="AE162" s="413"/>
      <c r="AF162" s="413"/>
      <c r="AG162" s="413"/>
      <c r="AH162" s="413"/>
      <c r="AI162" s="413"/>
      <c r="AJ162" s="413"/>
    </row>
    <row r="163" spans="1:36" s="10" customFormat="1" ht="4.5" customHeight="1" thickBot="1" x14ac:dyDescent="0.2">
      <c r="A163" s="274"/>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row>
    <row r="164" spans="1:36" s="10" customFormat="1" ht="13.5" customHeight="1" thickBot="1" x14ac:dyDescent="0.2">
      <c r="A164" s="414" t="s">
        <v>209</v>
      </c>
      <c r="B164" s="415"/>
      <c r="C164" s="415"/>
      <c r="D164" s="416"/>
      <c r="E164" s="417" t="s">
        <v>210</v>
      </c>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418"/>
      <c r="AE164" s="418"/>
      <c r="AF164" s="418"/>
      <c r="AG164" s="418"/>
      <c r="AH164" s="418"/>
      <c r="AI164" s="419"/>
      <c r="AJ164" s="65" t="str" cm="1">
        <f t="array" ref="AJ164">IF(M19="○", IF(OR(PRODUCT((E165:E168=FALSE)*1),PRODUCT((E169:E172=FALSE)*1),PRODUCT((E173:E176=FALSE)*1),PRODUCT((E177:E180=FALSE)*1),PRODUCT((E181:E184=FALSE)*1),PRODUCT((E185:E188=FALSE)*1)),"×","○"), IF(PRODUCT((E165:E188=FALSE)*1),"×","○"))</f>
        <v>○</v>
      </c>
    </row>
    <row r="165" spans="1:36" s="10" customFormat="1" ht="14.25" customHeight="1" x14ac:dyDescent="0.15">
      <c r="A165" s="391" t="s">
        <v>211</v>
      </c>
      <c r="B165" s="392"/>
      <c r="C165" s="392"/>
      <c r="D165" s="393"/>
      <c r="E165" s="275" t="b">
        <v>0</v>
      </c>
      <c r="F165" s="420" t="s">
        <v>212</v>
      </c>
      <c r="G165" s="420"/>
      <c r="H165" s="420"/>
      <c r="I165" s="420"/>
      <c r="J165" s="420"/>
      <c r="K165" s="420"/>
      <c r="L165" s="420"/>
      <c r="M165" s="420"/>
      <c r="N165" s="420"/>
      <c r="O165" s="420"/>
      <c r="P165" s="420"/>
      <c r="Q165" s="420"/>
      <c r="R165" s="420"/>
      <c r="S165" s="420"/>
      <c r="T165" s="420"/>
      <c r="U165" s="420"/>
      <c r="V165" s="420"/>
      <c r="W165" s="420"/>
      <c r="X165" s="420"/>
      <c r="Y165" s="420"/>
      <c r="Z165" s="420"/>
      <c r="AA165" s="420"/>
      <c r="AB165" s="420"/>
      <c r="AC165" s="420"/>
      <c r="AD165" s="420"/>
      <c r="AE165" s="420"/>
      <c r="AF165" s="420"/>
      <c r="AG165" s="420"/>
      <c r="AH165" s="420"/>
      <c r="AI165" s="420"/>
      <c r="AJ165" s="421"/>
    </row>
    <row r="166" spans="1:36" s="10" customFormat="1" ht="13.5" customHeight="1" x14ac:dyDescent="0.15">
      <c r="A166" s="394"/>
      <c r="B166" s="395"/>
      <c r="C166" s="395"/>
      <c r="D166" s="396"/>
      <c r="E166" s="276" t="b">
        <v>0</v>
      </c>
      <c r="F166" s="412" t="s">
        <v>213</v>
      </c>
      <c r="G166" s="412"/>
      <c r="H166" s="412"/>
      <c r="I166" s="412"/>
      <c r="J166" s="412"/>
      <c r="K166" s="412"/>
      <c r="L166" s="412"/>
      <c r="M166" s="412"/>
      <c r="N166" s="412"/>
      <c r="O166" s="412"/>
      <c r="P166" s="412"/>
      <c r="Q166" s="412"/>
      <c r="R166" s="412"/>
      <c r="S166" s="412"/>
      <c r="T166" s="412"/>
      <c r="U166" s="412"/>
      <c r="V166" s="412"/>
      <c r="W166" s="412"/>
      <c r="X166" s="412"/>
      <c r="Y166" s="412"/>
      <c r="Z166" s="412"/>
      <c r="AA166" s="412"/>
      <c r="AB166" s="412"/>
      <c r="AC166" s="412"/>
      <c r="AD166" s="412"/>
      <c r="AE166" s="412"/>
      <c r="AF166" s="412"/>
      <c r="AG166" s="412"/>
      <c r="AH166" s="412"/>
      <c r="AI166" s="412"/>
      <c r="AJ166" s="277"/>
    </row>
    <row r="167" spans="1:36" s="10" customFormat="1" ht="13.5" customHeight="1" x14ac:dyDescent="0.15">
      <c r="A167" s="394"/>
      <c r="B167" s="395"/>
      <c r="C167" s="395"/>
      <c r="D167" s="396"/>
      <c r="E167" s="276" t="b">
        <v>1</v>
      </c>
      <c r="F167" s="412" t="s">
        <v>214</v>
      </c>
      <c r="G167" s="412"/>
      <c r="H167" s="412"/>
      <c r="I167" s="412"/>
      <c r="J167" s="412"/>
      <c r="K167" s="412"/>
      <c r="L167" s="412"/>
      <c r="M167" s="412"/>
      <c r="N167" s="412"/>
      <c r="O167" s="412"/>
      <c r="P167" s="412"/>
      <c r="Q167" s="412"/>
      <c r="R167" s="412"/>
      <c r="S167" s="412"/>
      <c r="T167" s="412"/>
      <c r="U167" s="412"/>
      <c r="V167" s="412"/>
      <c r="W167" s="412"/>
      <c r="X167" s="412"/>
      <c r="Y167" s="412"/>
      <c r="Z167" s="412"/>
      <c r="AA167" s="412"/>
      <c r="AB167" s="412"/>
      <c r="AC167" s="412"/>
      <c r="AD167" s="412"/>
      <c r="AE167" s="412"/>
      <c r="AF167" s="412"/>
      <c r="AG167" s="412"/>
      <c r="AH167" s="412"/>
      <c r="AI167" s="412"/>
      <c r="AJ167" s="277"/>
    </row>
    <row r="168" spans="1:36" s="10" customFormat="1" ht="13.5" customHeight="1" x14ac:dyDescent="0.15">
      <c r="A168" s="397"/>
      <c r="B168" s="398"/>
      <c r="C168" s="398"/>
      <c r="D168" s="399"/>
      <c r="E168" s="278" t="b">
        <v>0</v>
      </c>
      <c r="F168" s="422" t="s">
        <v>215</v>
      </c>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c r="AG168" s="422"/>
      <c r="AH168" s="422"/>
      <c r="AI168" s="422"/>
      <c r="AJ168" s="279"/>
    </row>
    <row r="169" spans="1:36" s="10" customFormat="1" ht="24.75" customHeight="1" x14ac:dyDescent="0.15">
      <c r="A169" s="391" t="s">
        <v>216</v>
      </c>
      <c r="B169" s="392"/>
      <c r="C169" s="392"/>
      <c r="D169" s="393"/>
      <c r="E169" s="280" t="b">
        <v>1</v>
      </c>
      <c r="F169" s="411" t="s">
        <v>217</v>
      </c>
      <c r="G169" s="411"/>
      <c r="H169" s="411"/>
      <c r="I169" s="411"/>
      <c r="J169" s="411"/>
      <c r="K169" s="411"/>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281"/>
    </row>
    <row r="170" spans="1:36" s="10" customFormat="1" ht="13.5" customHeight="1" x14ac:dyDescent="0.15">
      <c r="A170" s="394"/>
      <c r="B170" s="395"/>
      <c r="C170" s="395"/>
      <c r="D170" s="396"/>
      <c r="E170" s="282" t="b">
        <v>0</v>
      </c>
      <c r="F170" s="412" t="s">
        <v>218</v>
      </c>
      <c r="G170" s="412"/>
      <c r="H170" s="412"/>
      <c r="I170" s="412"/>
      <c r="J170" s="412"/>
      <c r="K170" s="412"/>
      <c r="L170" s="412"/>
      <c r="M170" s="412"/>
      <c r="N170" s="412"/>
      <c r="O170" s="412"/>
      <c r="P170" s="412"/>
      <c r="Q170" s="412"/>
      <c r="R170" s="412"/>
      <c r="S170" s="412"/>
      <c r="T170" s="412"/>
      <c r="U170" s="412"/>
      <c r="V170" s="412"/>
      <c r="W170" s="412"/>
      <c r="X170" s="412"/>
      <c r="Y170" s="412"/>
      <c r="Z170" s="412"/>
      <c r="AA170" s="412"/>
      <c r="AB170" s="412"/>
      <c r="AC170" s="412"/>
      <c r="AD170" s="412"/>
      <c r="AE170" s="412"/>
      <c r="AF170" s="412"/>
      <c r="AG170" s="412"/>
      <c r="AH170" s="412"/>
      <c r="AI170" s="412"/>
      <c r="AJ170" s="283"/>
    </row>
    <row r="171" spans="1:36" s="10" customFormat="1" ht="13.5" customHeight="1" x14ac:dyDescent="0.15">
      <c r="A171" s="394"/>
      <c r="B171" s="395"/>
      <c r="C171" s="395"/>
      <c r="D171" s="396"/>
      <c r="E171" s="276" t="b">
        <v>0</v>
      </c>
      <c r="F171" s="412" t="s">
        <v>219</v>
      </c>
      <c r="G171" s="412"/>
      <c r="H171" s="412"/>
      <c r="I171" s="412"/>
      <c r="J171" s="412"/>
      <c r="K171" s="412"/>
      <c r="L171" s="412"/>
      <c r="M171" s="412"/>
      <c r="N171" s="412"/>
      <c r="O171" s="412"/>
      <c r="P171" s="412"/>
      <c r="Q171" s="412"/>
      <c r="R171" s="412"/>
      <c r="S171" s="412"/>
      <c r="T171" s="412"/>
      <c r="U171" s="412"/>
      <c r="V171" s="412"/>
      <c r="W171" s="412"/>
      <c r="X171" s="412"/>
      <c r="Y171" s="412"/>
      <c r="Z171" s="412"/>
      <c r="AA171" s="412"/>
      <c r="AB171" s="412"/>
      <c r="AC171" s="412"/>
      <c r="AD171" s="412"/>
      <c r="AE171" s="412"/>
      <c r="AF171" s="412"/>
      <c r="AG171" s="412"/>
      <c r="AH171" s="412"/>
      <c r="AI171" s="412"/>
      <c r="AJ171" s="277"/>
    </row>
    <row r="172" spans="1:36" s="10" customFormat="1" ht="13.5" customHeight="1" x14ac:dyDescent="0.15">
      <c r="A172" s="397"/>
      <c r="B172" s="398"/>
      <c r="C172" s="398"/>
      <c r="D172" s="399"/>
      <c r="E172" s="284" t="b">
        <v>0</v>
      </c>
      <c r="F172" s="409" t="s">
        <v>220</v>
      </c>
      <c r="G172" s="409"/>
      <c r="H172" s="409"/>
      <c r="I172" s="409"/>
      <c r="J172" s="409"/>
      <c r="K172" s="409"/>
      <c r="L172" s="409"/>
      <c r="M172" s="409"/>
      <c r="N172" s="409"/>
      <c r="O172" s="409"/>
      <c r="P172" s="409"/>
      <c r="Q172" s="409"/>
      <c r="R172" s="409"/>
      <c r="S172" s="409"/>
      <c r="T172" s="409"/>
      <c r="U172" s="409"/>
      <c r="V172" s="409"/>
      <c r="W172" s="409"/>
      <c r="X172" s="409"/>
      <c r="Y172" s="409"/>
      <c r="Z172" s="409"/>
      <c r="AA172" s="409"/>
      <c r="AB172" s="409"/>
      <c r="AC172" s="409"/>
      <c r="AD172" s="409"/>
      <c r="AE172" s="409"/>
      <c r="AF172" s="409"/>
      <c r="AG172" s="409"/>
      <c r="AH172" s="409"/>
      <c r="AI172" s="409"/>
      <c r="AJ172" s="410"/>
    </row>
    <row r="173" spans="1:36" s="10" customFormat="1" ht="13.5" customHeight="1" x14ac:dyDescent="0.15">
      <c r="A173" s="391" t="s">
        <v>221</v>
      </c>
      <c r="B173" s="392"/>
      <c r="C173" s="392"/>
      <c r="D173" s="393"/>
      <c r="E173" s="282" t="b">
        <v>0</v>
      </c>
      <c r="F173" s="411" t="s">
        <v>222</v>
      </c>
      <c r="G173" s="411"/>
      <c r="H173" s="411"/>
      <c r="I173" s="411"/>
      <c r="J173" s="411"/>
      <c r="K173" s="411"/>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283"/>
    </row>
    <row r="174" spans="1:36" s="10" customFormat="1" ht="22.5" customHeight="1" x14ac:dyDescent="0.15">
      <c r="A174" s="394"/>
      <c r="B174" s="395"/>
      <c r="C174" s="395"/>
      <c r="D174" s="396"/>
      <c r="E174" s="276" t="b">
        <v>0</v>
      </c>
      <c r="F174" s="412" t="s">
        <v>223</v>
      </c>
      <c r="G174" s="412"/>
      <c r="H174" s="412"/>
      <c r="I174" s="412"/>
      <c r="J174" s="412"/>
      <c r="K174" s="412"/>
      <c r="L174" s="412"/>
      <c r="M174" s="412"/>
      <c r="N174" s="412"/>
      <c r="O174" s="412"/>
      <c r="P174" s="412"/>
      <c r="Q174" s="412"/>
      <c r="R174" s="412"/>
      <c r="S174" s="412"/>
      <c r="T174" s="412"/>
      <c r="U174" s="412"/>
      <c r="V174" s="412"/>
      <c r="W174" s="412"/>
      <c r="X174" s="412"/>
      <c r="Y174" s="412"/>
      <c r="Z174" s="412"/>
      <c r="AA174" s="412"/>
      <c r="AB174" s="412"/>
      <c r="AC174" s="412"/>
      <c r="AD174" s="412"/>
      <c r="AE174" s="412"/>
      <c r="AF174" s="412"/>
      <c r="AG174" s="412"/>
      <c r="AH174" s="412"/>
      <c r="AI174" s="412"/>
      <c r="AJ174" s="277"/>
    </row>
    <row r="175" spans="1:36" s="10" customFormat="1" ht="13.5" customHeight="1" x14ac:dyDescent="0.15">
      <c r="A175" s="394"/>
      <c r="B175" s="395"/>
      <c r="C175" s="395"/>
      <c r="D175" s="396"/>
      <c r="E175" s="276" t="b">
        <v>1</v>
      </c>
      <c r="F175" s="412" t="s">
        <v>224</v>
      </c>
      <c r="G175" s="412"/>
      <c r="H175" s="412"/>
      <c r="I175" s="412"/>
      <c r="J175" s="412"/>
      <c r="K175" s="412"/>
      <c r="L175" s="412"/>
      <c r="M175" s="412"/>
      <c r="N175" s="412"/>
      <c r="O175" s="412"/>
      <c r="P175" s="412"/>
      <c r="Q175" s="412"/>
      <c r="R175" s="412"/>
      <c r="S175" s="412"/>
      <c r="T175" s="412"/>
      <c r="U175" s="412"/>
      <c r="V175" s="412"/>
      <c r="W175" s="412"/>
      <c r="X175" s="412"/>
      <c r="Y175" s="412"/>
      <c r="Z175" s="412"/>
      <c r="AA175" s="412"/>
      <c r="AB175" s="412"/>
      <c r="AC175" s="412"/>
      <c r="AD175" s="412"/>
      <c r="AE175" s="412"/>
      <c r="AF175" s="412"/>
      <c r="AG175" s="412"/>
      <c r="AH175" s="412"/>
      <c r="AI175" s="412"/>
      <c r="AJ175" s="277"/>
    </row>
    <row r="176" spans="1:36" s="10" customFormat="1" ht="13.5" customHeight="1" x14ac:dyDescent="0.15">
      <c r="A176" s="397"/>
      <c r="B176" s="398"/>
      <c r="C176" s="398"/>
      <c r="D176" s="399"/>
      <c r="E176" s="284" t="b">
        <v>0</v>
      </c>
      <c r="F176" s="409" t="s">
        <v>225</v>
      </c>
      <c r="G176" s="409"/>
      <c r="H176" s="409"/>
      <c r="I176" s="409"/>
      <c r="J176" s="409"/>
      <c r="K176" s="409"/>
      <c r="L176" s="409"/>
      <c r="M176" s="409"/>
      <c r="N176" s="409"/>
      <c r="O176" s="409"/>
      <c r="P176" s="409"/>
      <c r="Q176" s="409"/>
      <c r="R176" s="409"/>
      <c r="S176" s="409"/>
      <c r="T176" s="409"/>
      <c r="U176" s="409"/>
      <c r="V176" s="409"/>
      <c r="W176" s="409"/>
      <c r="X176" s="409"/>
      <c r="Y176" s="409"/>
      <c r="Z176" s="409"/>
      <c r="AA176" s="409"/>
      <c r="AB176" s="409"/>
      <c r="AC176" s="409"/>
      <c r="AD176" s="409"/>
      <c r="AE176" s="409"/>
      <c r="AF176" s="409"/>
      <c r="AG176" s="409"/>
      <c r="AH176" s="409"/>
      <c r="AI176" s="409"/>
      <c r="AJ176" s="285"/>
    </row>
    <row r="177" spans="1:37" s="10" customFormat="1" ht="21" customHeight="1" x14ac:dyDescent="0.15">
      <c r="A177" s="391" t="s">
        <v>226</v>
      </c>
      <c r="B177" s="392"/>
      <c r="C177" s="392"/>
      <c r="D177" s="393"/>
      <c r="E177" s="282" t="b">
        <v>1</v>
      </c>
      <c r="F177" s="400" t="s">
        <v>227</v>
      </c>
      <c r="G177" s="400"/>
      <c r="H177" s="400"/>
      <c r="I177" s="400"/>
      <c r="J177" s="400"/>
      <c r="K177" s="400"/>
      <c r="L177" s="400"/>
      <c r="M177" s="400"/>
      <c r="N177" s="400"/>
      <c r="O177" s="400"/>
      <c r="P177" s="400"/>
      <c r="Q177" s="400"/>
      <c r="R177" s="400"/>
      <c r="S177" s="400"/>
      <c r="T177" s="400"/>
      <c r="U177" s="400"/>
      <c r="V177" s="400"/>
      <c r="W177" s="400"/>
      <c r="X177" s="400"/>
      <c r="Y177" s="400"/>
      <c r="Z177" s="400"/>
      <c r="AA177" s="400"/>
      <c r="AB177" s="400"/>
      <c r="AC177" s="400"/>
      <c r="AD177" s="400"/>
      <c r="AE177" s="400"/>
      <c r="AF177" s="400"/>
      <c r="AG177" s="400"/>
      <c r="AH177" s="400"/>
      <c r="AI177" s="400"/>
      <c r="AJ177" s="283"/>
    </row>
    <row r="178" spans="1:37" s="10" customFormat="1" ht="13.5" customHeight="1" x14ac:dyDescent="0.15">
      <c r="A178" s="394"/>
      <c r="B178" s="395"/>
      <c r="C178" s="395"/>
      <c r="D178" s="396"/>
      <c r="E178" s="276" t="b">
        <v>0</v>
      </c>
      <c r="F178" s="402" t="s">
        <v>228</v>
      </c>
      <c r="G178" s="402"/>
      <c r="H178" s="402"/>
      <c r="I178" s="402"/>
      <c r="J178" s="402"/>
      <c r="K178" s="402"/>
      <c r="L178" s="402"/>
      <c r="M178" s="402"/>
      <c r="N178" s="402"/>
      <c r="O178" s="402"/>
      <c r="P178" s="402"/>
      <c r="Q178" s="402"/>
      <c r="R178" s="402"/>
      <c r="S178" s="402"/>
      <c r="T178" s="402"/>
      <c r="U178" s="402"/>
      <c r="V178" s="402"/>
      <c r="W178" s="402"/>
      <c r="X178" s="402"/>
      <c r="Y178" s="402"/>
      <c r="Z178" s="402"/>
      <c r="AA178" s="402"/>
      <c r="AB178" s="402"/>
      <c r="AC178" s="402"/>
      <c r="AD178" s="402"/>
      <c r="AE178" s="402"/>
      <c r="AF178" s="402"/>
      <c r="AG178" s="402"/>
      <c r="AH178" s="402"/>
      <c r="AI178" s="402"/>
      <c r="AJ178" s="283"/>
      <c r="AK178"/>
    </row>
    <row r="179" spans="1:37" s="10" customFormat="1" ht="13.5" customHeight="1" x14ac:dyDescent="0.15">
      <c r="A179" s="394"/>
      <c r="B179" s="395"/>
      <c r="C179" s="395"/>
      <c r="D179" s="396"/>
      <c r="E179" s="282" t="b">
        <v>0</v>
      </c>
      <c r="F179" s="402" t="s">
        <v>229</v>
      </c>
      <c r="G179" s="402"/>
      <c r="H179" s="402"/>
      <c r="I179" s="402"/>
      <c r="J179" s="402"/>
      <c r="K179" s="402"/>
      <c r="L179" s="402"/>
      <c r="M179" s="402"/>
      <c r="N179" s="402"/>
      <c r="O179" s="402"/>
      <c r="P179" s="402"/>
      <c r="Q179" s="402"/>
      <c r="R179" s="402"/>
      <c r="S179" s="402"/>
      <c r="T179" s="402"/>
      <c r="U179" s="402"/>
      <c r="V179" s="402"/>
      <c r="W179" s="402"/>
      <c r="X179" s="402"/>
      <c r="Y179" s="402"/>
      <c r="Z179" s="402"/>
      <c r="AA179" s="402"/>
      <c r="AB179" s="402"/>
      <c r="AC179" s="402"/>
      <c r="AD179" s="402"/>
      <c r="AE179" s="402"/>
      <c r="AF179" s="402"/>
      <c r="AG179" s="402"/>
      <c r="AH179" s="402"/>
      <c r="AI179" s="402"/>
      <c r="AJ179" s="286"/>
    </row>
    <row r="180" spans="1:37" s="10" customFormat="1" ht="13.5" customHeight="1" x14ac:dyDescent="0.15">
      <c r="A180" s="397"/>
      <c r="B180" s="398"/>
      <c r="C180" s="398"/>
      <c r="D180" s="399"/>
      <c r="E180" s="284" t="b">
        <v>0</v>
      </c>
      <c r="F180" s="409" t="s">
        <v>230</v>
      </c>
      <c r="G180" s="409"/>
      <c r="H180" s="409"/>
      <c r="I180" s="409"/>
      <c r="J180" s="409"/>
      <c r="K180" s="409"/>
      <c r="L180" s="409"/>
      <c r="M180" s="409"/>
      <c r="N180" s="409"/>
      <c r="O180" s="409"/>
      <c r="P180" s="409"/>
      <c r="Q180" s="409"/>
      <c r="R180" s="409"/>
      <c r="S180" s="409"/>
      <c r="T180" s="409"/>
      <c r="U180" s="409"/>
      <c r="V180" s="409"/>
      <c r="W180" s="409"/>
      <c r="X180" s="409"/>
      <c r="Y180" s="409"/>
      <c r="Z180" s="409"/>
      <c r="AA180" s="409"/>
      <c r="AB180" s="409"/>
      <c r="AC180" s="409"/>
      <c r="AD180" s="409"/>
      <c r="AE180" s="409"/>
      <c r="AF180" s="409"/>
      <c r="AG180" s="409"/>
      <c r="AH180" s="409"/>
      <c r="AI180" s="409"/>
      <c r="AJ180" s="410"/>
    </row>
    <row r="181" spans="1:37" s="10" customFormat="1" ht="13.5" customHeight="1" x14ac:dyDescent="0.15">
      <c r="A181" s="391" t="s">
        <v>231</v>
      </c>
      <c r="B181" s="392"/>
      <c r="C181" s="392"/>
      <c r="D181" s="393"/>
      <c r="E181" s="282" t="b">
        <v>0</v>
      </c>
      <c r="F181" s="400" t="s">
        <v>232</v>
      </c>
      <c r="G181" s="400"/>
      <c r="H181" s="400"/>
      <c r="I181" s="400"/>
      <c r="J181" s="400"/>
      <c r="K181" s="400"/>
      <c r="L181" s="400"/>
      <c r="M181" s="400"/>
      <c r="N181" s="400"/>
      <c r="O181" s="400"/>
      <c r="P181" s="400"/>
      <c r="Q181" s="400"/>
      <c r="R181" s="400"/>
      <c r="S181" s="400"/>
      <c r="T181" s="400"/>
      <c r="U181" s="400"/>
      <c r="V181" s="400"/>
      <c r="W181" s="400"/>
      <c r="X181" s="400"/>
      <c r="Y181" s="400"/>
      <c r="Z181" s="400"/>
      <c r="AA181" s="400"/>
      <c r="AB181" s="400"/>
      <c r="AC181" s="400"/>
      <c r="AD181" s="400"/>
      <c r="AE181" s="400"/>
      <c r="AF181" s="400"/>
      <c r="AG181" s="400"/>
      <c r="AH181" s="400"/>
      <c r="AI181" s="400"/>
      <c r="AJ181" s="283"/>
    </row>
    <row r="182" spans="1:37" s="10" customFormat="1" ht="21" customHeight="1" x14ac:dyDescent="0.15">
      <c r="A182" s="394"/>
      <c r="B182" s="395"/>
      <c r="C182" s="395"/>
      <c r="D182" s="396"/>
      <c r="E182" s="276" t="b">
        <v>0</v>
      </c>
      <c r="F182" s="402" t="s">
        <v>233</v>
      </c>
      <c r="G182" s="402"/>
      <c r="H182" s="402"/>
      <c r="I182" s="402"/>
      <c r="J182" s="402"/>
      <c r="K182" s="402"/>
      <c r="L182" s="402"/>
      <c r="M182" s="402"/>
      <c r="N182" s="402"/>
      <c r="O182" s="402"/>
      <c r="P182" s="402"/>
      <c r="Q182" s="402"/>
      <c r="R182" s="402"/>
      <c r="S182" s="402"/>
      <c r="T182" s="402"/>
      <c r="U182" s="402"/>
      <c r="V182" s="402"/>
      <c r="W182" s="402"/>
      <c r="X182" s="402"/>
      <c r="Y182" s="402"/>
      <c r="Z182" s="402"/>
      <c r="AA182" s="402"/>
      <c r="AB182" s="402"/>
      <c r="AC182" s="402"/>
      <c r="AD182" s="402"/>
      <c r="AE182" s="402"/>
      <c r="AF182" s="402"/>
      <c r="AG182" s="402"/>
      <c r="AH182" s="402"/>
      <c r="AI182" s="402"/>
      <c r="AJ182" s="277"/>
    </row>
    <row r="183" spans="1:37" s="10" customFormat="1" ht="13.5" customHeight="1" x14ac:dyDescent="0.15">
      <c r="A183" s="394"/>
      <c r="B183" s="395"/>
      <c r="C183" s="395"/>
      <c r="D183" s="396"/>
      <c r="E183" s="276" t="b">
        <v>0</v>
      </c>
      <c r="F183" s="402" t="s">
        <v>234</v>
      </c>
      <c r="G183" s="402"/>
      <c r="H183" s="402"/>
      <c r="I183" s="402"/>
      <c r="J183" s="402"/>
      <c r="K183" s="402"/>
      <c r="L183" s="402"/>
      <c r="M183" s="402"/>
      <c r="N183" s="402"/>
      <c r="O183" s="402"/>
      <c r="P183" s="402"/>
      <c r="Q183" s="402"/>
      <c r="R183" s="402"/>
      <c r="S183" s="402"/>
      <c r="T183" s="402"/>
      <c r="U183" s="402"/>
      <c r="V183" s="402"/>
      <c r="W183" s="402"/>
      <c r="X183" s="402"/>
      <c r="Y183" s="402"/>
      <c r="Z183" s="402"/>
      <c r="AA183" s="402"/>
      <c r="AB183" s="402"/>
      <c r="AC183" s="402"/>
      <c r="AD183" s="402"/>
      <c r="AE183" s="402"/>
      <c r="AF183" s="402"/>
      <c r="AG183" s="402"/>
      <c r="AH183" s="402"/>
      <c r="AI183" s="402"/>
      <c r="AJ183" s="277"/>
    </row>
    <row r="184" spans="1:37" s="10" customFormat="1" ht="13.5" customHeight="1" x14ac:dyDescent="0.15">
      <c r="A184" s="397"/>
      <c r="B184" s="398"/>
      <c r="C184" s="398"/>
      <c r="D184" s="399"/>
      <c r="E184" s="284" t="b">
        <v>1</v>
      </c>
      <c r="F184" s="409" t="s">
        <v>235</v>
      </c>
      <c r="G184" s="409"/>
      <c r="H184" s="409"/>
      <c r="I184" s="409"/>
      <c r="J184" s="409"/>
      <c r="K184" s="409"/>
      <c r="L184" s="409"/>
      <c r="M184" s="409"/>
      <c r="N184" s="409"/>
      <c r="O184" s="409"/>
      <c r="P184" s="409"/>
      <c r="Q184" s="409"/>
      <c r="R184" s="409"/>
      <c r="S184" s="409"/>
      <c r="T184" s="409"/>
      <c r="U184" s="409"/>
      <c r="V184" s="409"/>
      <c r="W184" s="409"/>
      <c r="X184" s="409"/>
      <c r="Y184" s="409"/>
      <c r="Z184" s="409"/>
      <c r="AA184" s="409"/>
      <c r="AB184" s="409"/>
      <c r="AC184" s="409"/>
      <c r="AD184" s="409"/>
      <c r="AE184" s="409"/>
      <c r="AF184" s="409"/>
      <c r="AG184" s="409"/>
      <c r="AH184" s="409"/>
      <c r="AI184" s="409"/>
      <c r="AJ184" s="285"/>
    </row>
    <row r="185" spans="1:37" s="10" customFormat="1" ht="13.5" customHeight="1" x14ac:dyDescent="0.15">
      <c r="A185" s="391" t="s">
        <v>236</v>
      </c>
      <c r="B185" s="392"/>
      <c r="C185" s="392"/>
      <c r="D185" s="393"/>
      <c r="E185" s="282" t="b">
        <v>1</v>
      </c>
      <c r="F185" s="400" t="s">
        <v>237</v>
      </c>
      <c r="G185" s="400"/>
      <c r="H185" s="400"/>
      <c r="I185" s="400"/>
      <c r="J185" s="400"/>
      <c r="K185" s="400"/>
      <c r="L185" s="400"/>
      <c r="M185" s="400"/>
      <c r="N185" s="400"/>
      <c r="O185" s="400"/>
      <c r="P185" s="400"/>
      <c r="Q185" s="400"/>
      <c r="R185" s="400"/>
      <c r="S185" s="400"/>
      <c r="T185" s="400"/>
      <c r="U185" s="400"/>
      <c r="V185" s="400"/>
      <c r="W185" s="400"/>
      <c r="X185" s="400"/>
      <c r="Y185" s="400"/>
      <c r="Z185" s="400"/>
      <c r="AA185" s="400"/>
      <c r="AB185" s="400"/>
      <c r="AC185" s="400"/>
      <c r="AD185" s="400"/>
      <c r="AE185" s="400"/>
      <c r="AF185" s="400"/>
      <c r="AG185" s="400"/>
      <c r="AH185" s="400"/>
      <c r="AI185" s="400"/>
      <c r="AJ185" s="401"/>
      <c r="AK185" s="150"/>
    </row>
    <row r="186" spans="1:37" ht="13.5" customHeight="1" x14ac:dyDescent="0.15">
      <c r="A186" s="394"/>
      <c r="B186" s="395"/>
      <c r="C186" s="395"/>
      <c r="D186" s="396"/>
      <c r="E186" s="276" t="b">
        <v>0</v>
      </c>
      <c r="F186" s="402" t="s">
        <v>238</v>
      </c>
      <c r="G186" s="402"/>
      <c r="H186" s="402"/>
      <c r="I186" s="402"/>
      <c r="J186" s="402"/>
      <c r="K186" s="402"/>
      <c r="L186" s="402"/>
      <c r="M186" s="402"/>
      <c r="N186" s="402"/>
      <c r="O186" s="402"/>
      <c r="P186" s="402"/>
      <c r="Q186" s="402"/>
      <c r="R186" s="402"/>
      <c r="S186" s="402"/>
      <c r="T186" s="402"/>
      <c r="U186" s="402"/>
      <c r="V186" s="402"/>
      <c r="W186" s="402"/>
      <c r="X186" s="402"/>
      <c r="Y186" s="402"/>
      <c r="Z186" s="402"/>
      <c r="AA186" s="402"/>
      <c r="AB186" s="402"/>
      <c r="AC186" s="402"/>
      <c r="AD186" s="402"/>
      <c r="AE186" s="402"/>
      <c r="AF186" s="402"/>
      <c r="AG186" s="402"/>
      <c r="AH186" s="402"/>
      <c r="AI186" s="402"/>
      <c r="AJ186" s="277"/>
      <c r="AK186" s="10"/>
    </row>
    <row r="187" spans="1:37" ht="13.5" customHeight="1" x14ac:dyDescent="0.15">
      <c r="A187" s="394"/>
      <c r="B187" s="395"/>
      <c r="C187" s="395"/>
      <c r="D187" s="396"/>
      <c r="E187" s="276" t="b">
        <v>0</v>
      </c>
      <c r="F187" s="402" t="s">
        <v>239</v>
      </c>
      <c r="G187" s="402"/>
      <c r="H187" s="402"/>
      <c r="I187" s="402"/>
      <c r="J187" s="402"/>
      <c r="K187" s="402"/>
      <c r="L187" s="402"/>
      <c r="M187" s="402"/>
      <c r="N187" s="402"/>
      <c r="O187" s="402"/>
      <c r="P187" s="402"/>
      <c r="Q187" s="402"/>
      <c r="R187" s="402"/>
      <c r="S187" s="402"/>
      <c r="T187" s="402"/>
      <c r="U187" s="402"/>
      <c r="V187" s="402"/>
      <c r="W187" s="402"/>
      <c r="X187" s="402"/>
      <c r="Y187" s="402"/>
      <c r="Z187" s="402"/>
      <c r="AA187" s="402"/>
      <c r="AB187" s="402"/>
      <c r="AC187" s="402"/>
      <c r="AD187" s="402"/>
      <c r="AE187" s="402"/>
      <c r="AF187" s="402"/>
      <c r="AG187" s="402"/>
      <c r="AH187" s="402"/>
      <c r="AI187" s="402"/>
      <c r="AJ187" s="277"/>
      <c r="AK187" s="10"/>
    </row>
    <row r="188" spans="1:37" ht="13.5" customHeight="1" thickBot="1" x14ac:dyDescent="0.2">
      <c r="A188" s="397"/>
      <c r="B188" s="398"/>
      <c r="C188" s="398"/>
      <c r="D188" s="399"/>
      <c r="E188" s="287" t="b">
        <v>0</v>
      </c>
      <c r="F188" s="403" t="s">
        <v>240</v>
      </c>
      <c r="G188" s="403"/>
      <c r="H188" s="403"/>
      <c r="I188" s="403"/>
      <c r="J188" s="403"/>
      <c r="K188" s="403"/>
      <c r="L188" s="403"/>
      <c r="M188" s="403"/>
      <c r="N188" s="403"/>
      <c r="O188" s="403"/>
      <c r="P188" s="403"/>
      <c r="Q188" s="403"/>
      <c r="R188" s="403"/>
      <c r="S188" s="403"/>
      <c r="T188" s="403"/>
      <c r="U188" s="403"/>
      <c r="V188" s="403"/>
      <c r="W188" s="403"/>
      <c r="X188" s="403"/>
      <c r="Y188" s="403"/>
      <c r="Z188" s="403"/>
      <c r="AA188" s="403"/>
      <c r="AB188" s="403"/>
      <c r="AC188" s="403"/>
      <c r="AD188" s="403"/>
      <c r="AE188" s="403"/>
      <c r="AF188" s="403"/>
      <c r="AG188" s="403"/>
      <c r="AH188" s="403"/>
      <c r="AI188" s="403"/>
      <c r="AJ188" s="288"/>
    </row>
    <row r="189" spans="1:37" ht="7.5" customHeight="1" x14ac:dyDescent="0.15">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row>
    <row r="190" spans="1:37" s="10" customFormat="1" ht="12" customHeight="1" x14ac:dyDescent="0.15">
      <c r="A190" s="290"/>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row>
    <row r="191" spans="1:37" ht="19.5" customHeight="1" x14ac:dyDescent="0.15">
      <c r="A191" s="8" t="s">
        <v>241</v>
      </c>
      <c r="B191" s="8"/>
      <c r="C191" s="8"/>
      <c r="D191" s="8"/>
      <c r="E191" s="8"/>
      <c r="F191" s="8"/>
      <c r="G191" s="8"/>
      <c r="H191" s="8"/>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row>
    <row r="192" spans="1:37" ht="4.5" customHeight="1" x14ac:dyDescent="0.15">
      <c r="A192" s="8"/>
      <c r="B192" s="8"/>
      <c r="C192" s="8"/>
      <c r="D192" s="8"/>
      <c r="E192" s="8"/>
      <c r="F192" s="8"/>
      <c r="G192" s="8"/>
      <c r="H192" s="8"/>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row>
    <row r="193" spans="1:37" s="10" customFormat="1" ht="14.25" thickBot="1" x14ac:dyDescent="0.2">
      <c r="A193" s="99" t="s">
        <v>20</v>
      </c>
      <c r="B193" s="55" t="s">
        <v>242</v>
      </c>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c r="AK193"/>
    </row>
    <row r="194" spans="1:37" s="10" customFormat="1" ht="14.25" customHeight="1" thickBot="1" x14ac:dyDescent="0.2">
      <c r="A194" s="404" t="s">
        <v>243</v>
      </c>
      <c r="B194" s="405"/>
      <c r="C194" s="405"/>
      <c r="D194" s="405"/>
      <c r="E194" s="405"/>
      <c r="F194" s="405"/>
      <c r="G194" s="405"/>
      <c r="H194" s="405"/>
      <c r="I194" s="405"/>
      <c r="J194" s="405"/>
      <c r="K194" s="405"/>
      <c r="L194" s="405"/>
      <c r="M194" s="405"/>
      <c r="N194" s="405"/>
      <c r="O194" s="405"/>
      <c r="P194" s="405"/>
      <c r="Q194" s="405"/>
      <c r="R194" s="405"/>
      <c r="S194" s="405"/>
      <c r="T194" s="405"/>
      <c r="U194" s="405"/>
      <c r="V194" s="405"/>
      <c r="W194" s="405"/>
      <c r="X194" s="406"/>
      <c r="Y194" s="407" t="s">
        <v>244</v>
      </c>
      <c r="Z194" s="408"/>
      <c r="AA194" s="408"/>
      <c r="AB194" s="408"/>
      <c r="AC194" s="408"/>
      <c r="AD194" s="408"/>
      <c r="AE194" s="408"/>
      <c r="AF194" s="408"/>
      <c r="AG194" s="408"/>
      <c r="AH194" s="408"/>
      <c r="AI194" s="408"/>
      <c r="AJ194" s="292" t="e" cm="1">
        <f t="array" ref="AJ194">IF(COUNTIF('[4]別紙様式2-2 個表_処遇'!T11:T110,"*加算Ⅰ*")+COUNTIF('[4]別紙様式2-2 個表_処遇'!T11:T110,"*加算Ⅱ*"),IF(PRODUCT((A195:A201=TRUE)*1),"○","×"),IF(AND(PRODUCT((A195:A197=TRUE)*1),(PRODUCT((A199:A201=TRUE)*1))),"○","×"))</f>
        <v>#VALUE!</v>
      </c>
      <c r="AK194"/>
    </row>
    <row r="195" spans="1:37" s="10" customFormat="1" ht="13.5" customHeight="1" x14ac:dyDescent="0.15">
      <c r="A195" s="293" t="b">
        <v>1</v>
      </c>
      <c r="B195" s="294" t="s">
        <v>245</v>
      </c>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6"/>
      <c r="Y195" s="386" t="s">
        <v>246</v>
      </c>
      <c r="Z195" s="387"/>
      <c r="AA195" s="387"/>
      <c r="AB195" s="387"/>
      <c r="AC195" s="387"/>
      <c r="AD195" s="387"/>
      <c r="AE195" s="387"/>
      <c r="AF195" s="387"/>
      <c r="AG195" s="387"/>
      <c r="AH195" s="387"/>
      <c r="AI195" s="387"/>
      <c r="AJ195" s="388"/>
      <c r="AK195"/>
    </row>
    <row r="196" spans="1:37" s="10" customFormat="1" ht="13.5" customHeight="1" x14ac:dyDescent="0.15">
      <c r="A196" s="297" t="b">
        <v>1</v>
      </c>
      <c r="B196" s="166" t="s">
        <v>247</v>
      </c>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9"/>
      <c r="Y196" s="376" t="s">
        <v>248</v>
      </c>
      <c r="Z196" s="377"/>
      <c r="AA196" s="377"/>
      <c r="AB196" s="377"/>
      <c r="AC196" s="377"/>
      <c r="AD196" s="377"/>
      <c r="AE196" s="377"/>
      <c r="AF196" s="377"/>
      <c r="AG196" s="377"/>
      <c r="AH196" s="377"/>
      <c r="AI196" s="377"/>
      <c r="AJ196" s="378"/>
      <c r="AK196"/>
    </row>
    <row r="197" spans="1:37" s="10" customFormat="1" x14ac:dyDescent="0.15">
      <c r="A197" s="297" t="b">
        <v>1</v>
      </c>
      <c r="B197" s="166" t="s">
        <v>249</v>
      </c>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9"/>
      <c r="Y197" s="376" t="s">
        <v>250</v>
      </c>
      <c r="Z197" s="377"/>
      <c r="AA197" s="377"/>
      <c r="AB197" s="377"/>
      <c r="AC197" s="377"/>
      <c r="AD197" s="377"/>
      <c r="AE197" s="377"/>
      <c r="AF197" s="377"/>
      <c r="AG197" s="377"/>
      <c r="AH197" s="377"/>
      <c r="AI197" s="377"/>
      <c r="AJ197" s="378"/>
      <c r="AK197"/>
    </row>
    <row r="198" spans="1:37" s="10" customFormat="1" ht="26.25" customHeight="1" x14ac:dyDescent="0.15">
      <c r="A198" s="297" t="b">
        <v>1</v>
      </c>
      <c r="B198" s="389" t="s">
        <v>251</v>
      </c>
      <c r="C198" s="389"/>
      <c r="D198" s="389"/>
      <c r="E198" s="389"/>
      <c r="F198" s="389"/>
      <c r="G198" s="389"/>
      <c r="H198" s="389"/>
      <c r="I198" s="389"/>
      <c r="J198" s="389"/>
      <c r="K198" s="389"/>
      <c r="L198" s="389"/>
      <c r="M198" s="389"/>
      <c r="N198" s="389"/>
      <c r="O198" s="389"/>
      <c r="P198" s="389"/>
      <c r="Q198" s="389"/>
      <c r="R198" s="389"/>
      <c r="S198" s="389"/>
      <c r="T198" s="389"/>
      <c r="U198" s="389"/>
      <c r="V198" s="389"/>
      <c r="W198" s="389"/>
      <c r="X198" s="390"/>
      <c r="Y198" s="376" t="s">
        <v>252</v>
      </c>
      <c r="Z198" s="377"/>
      <c r="AA198" s="377"/>
      <c r="AB198" s="377"/>
      <c r="AC198" s="377"/>
      <c r="AD198" s="377"/>
      <c r="AE198" s="377"/>
      <c r="AF198" s="377"/>
      <c r="AG198" s="377"/>
      <c r="AH198" s="377"/>
      <c r="AI198" s="377"/>
      <c r="AJ198" s="378"/>
      <c r="AK198"/>
    </row>
    <row r="199" spans="1:37" s="10" customFormat="1" ht="23.25" customHeight="1" x14ac:dyDescent="0.15">
      <c r="A199" s="297" t="b">
        <v>1</v>
      </c>
      <c r="B199" s="374" t="s">
        <v>253</v>
      </c>
      <c r="C199" s="374"/>
      <c r="D199" s="374"/>
      <c r="E199" s="374"/>
      <c r="F199" s="374"/>
      <c r="G199" s="374"/>
      <c r="H199" s="374"/>
      <c r="I199" s="374"/>
      <c r="J199" s="374"/>
      <c r="K199" s="374"/>
      <c r="L199" s="374"/>
      <c r="M199" s="374"/>
      <c r="N199" s="374"/>
      <c r="O199" s="374"/>
      <c r="P199" s="374"/>
      <c r="Q199" s="374"/>
      <c r="R199" s="374"/>
      <c r="S199" s="374"/>
      <c r="T199" s="374"/>
      <c r="U199" s="374"/>
      <c r="V199" s="374"/>
      <c r="W199" s="374"/>
      <c r="X199" s="375"/>
      <c r="Y199" s="376" t="s">
        <v>254</v>
      </c>
      <c r="Z199" s="377"/>
      <c r="AA199" s="377"/>
      <c r="AB199" s="377"/>
      <c r="AC199" s="377"/>
      <c r="AD199" s="377"/>
      <c r="AE199" s="377"/>
      <c r="AF199" s="377"/>
      <c r="AG199" s="377"/>
      <c r="AH199" s="377"/>
      <c r="AI199" s="377"/>
      <c r="AJ199" s="378"/>
      <c r="AK199"/>
    </row>
    <row r="200" spans="1:37" s="10" customFormat="1" ht="13.5" customHeight="1" x14ac:dyDescent="0.15">
      <c r="A200" s="297" t="b">
        <v>1</v>
      </c>
      <c r="B200" s="374" t="s">
        <v>255</v>
      </c>
      <c r="C200" s="374"/>
      <c r="D200" s="374"/>
      <c r="E200" s="374"/>
      <c r="F200" s="374"/>
      <c r="G200" s="374"/>
      <c r="H200" s="374"/>
      <c r="I200" s="374"/>
      <c r="J200" s="374"/>
      <c r="K200" s="374"/>
      <c r="L200" s="374"/>
      <c r="M200" s="374"/>
      <c r="N200" s="374"/>
      <c r="O200" s="374"/>
      <c r="P200" s="374"/>
      <c r="Q200" s="374"/>
      <c r="R200" s="374"/>
      <c r="S200" s="374"/>
      <c r="T200" s="374"/>
      <c r="U200" s="374"/>
      <c r="V200" s="374"/>
      <c r="W200" s="374"/>
      <c r="X200" s="375"/>
      <c r="Y200" s="379" t="s">
        <v>256</v>
      </c>
      <c r="Z200" s="380"/>
      <c r="AA200" s="380"/>
      <c r="AB200" s="380"/>
      <c r="AC200" s="380"/>
      <c r="AD200" s="380"/>
      <c r="AE200" s="380"/>
      <c r="AF200" s="380"/>
      <c r="AG200" s="380"/>
      <c r="AH200" s="380"/>
      <c r="AI200" s="380"/>
      <c r="AJ200" s="381"/>
      <c r="AK200"/>
    </row>
    <row r="201" spans="1:37" s="10" customFormat="1" ht="13.5" customHeight="1" thickBot="1" x14ac:dyDescent="0.2">
      <c r="A201" s="300" t="b">
        <v>1</v>
      </c>
      <c r="B201" s="301" t="s">
        <v>257</v>
      </c>
      <c r="C201" s="302"/>
      <c r="D201" s="302"/>
      <c r="E201" s="302"/>
      <c r="F201" s="302"/>
      <c r="G201" s="302"/>
      <c r="H201" s="302"/>
      <c r="I201" s="302"/>
      <c r="J201" s="302"/>
      <c r="K201" s="302"/>
      <c r="L201" s="302"/>
      <c r="M201" s="302"/>
      <c r="N201" s="302"/>
      <c r="O201" s="302"/>
      <c r="P201" s="302"/>
      <c r="Q201" s="302"/>
      <c r="R201" s="302"/>
      <c r="S201" s="302"/>
      <c r="T201" s="302"/>
      <c r="U201" s="302"/>
      <c r="V201" s="302"/>
      <c r="W201" s="302"/>
      <c r="X201" s="303"/>
      <c r="Y201" s="382" t="s">
        <v>258</v>
      </c>
      <c r="Z201" s="383"/>
      <c r="AA201" s="383"/>
      <c r="AB201" s="383"/>
      <c r="AC201" s="383"/>
      <c r="AD201" s="383"/>
      <c r="AE201" s="383"/>
      <c r="AF201" s="383"/>
      <c r="AG201" s="383"/>
      <c r="AH201" s="383"/>
      <c r="AI201" s="383"/>
      <c r="AJ201" s="384"/>
      <c r="AK201"/>
    </row>
    <row r="202" spans="1:37" s="10" customFormat="1" ht="5.25" customHeight="1" x14ac:dyDescent="0.15">
      <c r="A202" s="291"/>
      <c r="B202" s="56"/>
      <c r="C202" s="291"/>
      <c r="D202" s="291"/>
      <c r="E202" s="291"/>
      <c r="F202" s="291"/>
      <c r="G202" s="291"/>
      <c r="H202" s="291"/>
      <c r="I202" s="291"/>
      <c r="J202" s="291"/>
      <c r="K202" s="291"/>
      <c r="L202" s="291"/>
      <c r="M202" s="291"/>
      <c r="N202" s="291"/>
      <c r="O202" s="291"/>
      <c r="P202" s="291"/>
      <c r="Q202" s="291"/>
      <c r="R202" s="291"/>
      <c r="S202" s="291"/>
      <c r="T202" s="291"/>
      <c r="U202" s="291"/>
      <c r="V202" s="291"/>
      <c r="W202" s="291"/>
      <c r="X202" s="291"/>
      <c r="Y202" s="56"/>
      <c r="Z202" s="56"/>
      <c r="AA202" s="56"/>
      <c r="AB202" s="56"/>
      <c r="AC202" s="56"/>
      <c r="AD202" s="56"/>
      <c r="AE202" s="56"/>
      <c r="AF202" s="56"/>
      <c r="AG202" s="56"/>
      <c r="AH202" s="291"/>
      <c r="AI202" s="291"/>
      <c r="AJ202"/>
      <c r="AK202"/>
    </row>
    <row r="203" spans="1:37" s="10" customFormat="1" ht="12" customHeight="1" x14ac:dyDescent="0.15">
      <c r="A203" s="304" t="s">
        <v>259</v>
      </c>
      <c r="B203" s="304"/>
      <c r="C203" s="304"/>
      <c r="D203" s="304"/>
      <c r="E203" s="304"/>
      <c r="F203" s="304"/>
      <c r="G203" s="304"/>
      <c r="H203" s="304"/>
      <c r="I203" s="304"/>
      <c r="J203" s="304"/>
      <c r="K203" s="304"/>
      <c r="L203" s="304"/>
      <c r="M203" s="304"/>
      <c r="N203" s="304"/>
      <c r="O203" s="304"/>
      <c r="P203" s="304"/>
      <c r="Q203" s="304"/>
      <c r="R203" s="304"/>
      <c r="S203" s="304"/>
      <c r="T203" s="304"/>
      <c r="U203" s="304"/>
      <c r="V203" s="304"/>
      <c r="W203" s="304"/>
      <c r="X203" s="304"/>
      <c r="Y203" s="304"/>
      <c r="Z203" s="304"/>
      <c r="AA203" s="304"/>
      <c r="AB203" s="304"/>
      <c r="AC203" s="304"/>
      <c r="AD203" s="304"/>
      <c r="AE203" s="304"/>
      <c r="AF203" s="304"/>
      <c r="AG203" s="304"/>
      <c r="AH203" s="304"/>
      <c r="AI203" s="304"/>
      <c r="AK203"/>
    </row>
    <row r="204" spans="1:37" s="10" customFormat="1" ht="21" customHeight="1" x14ac:dyDescent="0.15">
      <c r="A204" s="385" t="s">
        <v>260</v>
      </c>
      <c r="B204" s="385"/>
      <c r="C204" s="385"/>
      <c r="D204" s="385"/>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row>
    <row r="205" spans="1:37" s="10" customFormat="1" ht="12" customHeight="1" thickBot="1" x14ac:dyDescent="0.2">
      <c r="A205" s="305"/>
      <c r="B205" s="231"/>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E205" s="231"/>
      <c r="AF205" s="231"/>
      <c r="AG205" s="231"/>
      <c r="AH205" s="231"/>
      <c r="AI205" s="231"/>
      <c r="AJ205" s="231"/>
      <c r="AK205"/>
    </row>
    <row r="206" spans="1:37" s="10" customFormat="1" ht="8.25" customHeight="1" x14ac:dyDescent="0.15">
      <c r="A206" s="306"/>
      <c r="B206" s="307"/>
      <c r="C206" s="307"/>
      <c r="D206" s="307"/>
      <c r="E206" s="307"/>
      <c r="F206" s="307"/>
      <c r="G206" s="307"/>
      <c r="H206" s="307"/>
      <c r="I206" s="307"/>
      <c r="J206" s="307"/>
      <c r="K206" s="307"/>
      <c r="L206" s="307"/>
      <c r="M206" s="307"/>
      <c r="N206" s="307"/>
      <c r="O206" s="307"/>
      <c r="P206" s="307"/>
      <c r="Q206" s="307"/>
      <c r="R206" s="307"/>
      <c r="S206" s="307"/>
      <c r="T206" s="307"/>
      <c r="U206" s="307"/>
      <c r="V206" s="307"/>
      <c r="W206" s="307"/>
      <c r="X206" s="307"/>
      <c r="Y206" s="307"/>
      <c r="Z206" s="307"/>
      <c r="AA206" s="307"/>
      <c r="AB206" s="307"/>
      <c r="AC206" s="307"/>
      <c r="AD206" s="307"/>
      <c r="AE206" s="307"/>
      <c r="AF206" s="307"/>
      <c r="AG206" s="307"/>
      <c r="AH206" s="307"/>
      <c r="AI206" s="307"/>
      <c r="AJ206" s="308"/>
      <c r="AK206"/>
    </row>
    <row r="207" spans="1:37" s="10" customFormat="1" ht="26.25" customHeight="1" x14ac:dyDescent="0.15">
      <c r="A207" s="309"/>
      <c r="B207" s="368" t="s">
        <v>261</v>
      </c>
      <c r="C207" s="368"/>
      <c r="D207" s="368"/>
      <c r="E207" s="368"/>
      <c r="F207" s="368"/>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291"/>
      <c r="AJ207" s="310"/>
      <c r="AK207" s="291"/>
    </row>
    <row r="208" spans="1:37" s="10" customFormat="1" ht="6.75" customHeight="1" x14ac:dyDescent="0.15">
      <c r="A208" s="309"/>
      <c r="B208" s="56"/>
      <c r="C208" s="291"/>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291"/>
      <c r="Z208" s="291"/>
      <c r="AA208" s="291"/>
      <c r="AB208" s="291"/>
      <c r="AC208" s="291"/>
      <c r="AD208" s="291"/>
      <c r="AE208" s="291"/>
      <c r="AF208" s="291"/>
      <c r="AG208" s="291"/>
      <c r="AH208" s="291"/>
      <c r="AI208" s="291"/>
      <c r="AJ208" s="310"/>
      <c r="AK208"/>
    </row>
    <row r="209" spans="1:37" s="10" customFormat="1" ht="15" customHeight="1" x14ac:dyDescent="0.15">
      <c r="A209" s="311"/>
      <c r="B209" s="312" t="s">
        <v>62</v>
      </c>
      <c r="C209" s="312"/>
      <c r="D209" s="369">
        <v>5</v>
      </c>
      <c r="E209" s="370"/>
      <c r="F209" s="312" t="s">
        <v>88</v>
      </c>
      <c r="G209" s="369">
        <v>4</v>
      </c>
      <c r="H209" s="370"/>
      <c r="I209" s="312" t="s">
        <v>262</v>
      </c>
      <c r="J209" s="369">
        <v>7</v>
      </c>
      <c r="K209" s="370"/>
      <c r="L209" s="312" t="s">
        <v>263</v>
      </c>
      <c r="M209" s="291"/>
      <c r="N209" s="371" t="s">
        <v>7</v>
      </c>
      <c r="O209" s="371"/>
      <c r="P209" s="371"/>
      <c r="Q209" s="372" t="str">
        <f>IF(G9="","",G9)</f>
        <v>特定非営利活動法人せかんど</v>
      </c>
      <c r="R209" s="372"/>
      <c r="S209" s="372"/>
      <c r="T209" s="372"/>
      <c r="U209" s="372"/>
      <c r="V209" s="372"/>
      <c r="W209" s="372"/>
      <c r="X209" s="372"/>
      <c r="Y209" s="372"/>
      <c r="Z209" s="372"/>
      <c r="AA209" s="372"/>
      <c r="AB209" s="372"/>
      <c r="AC209" s="372"/>
      <c r="AD209" s="372"/>
      <c r="AE209" s="372"/>
      <c r="AF209" s="372"/>
      <c r="AG209" s="372"/>
      <c r="AH209" s="372"/>
      <c r="AI209" s="372"/>
      <c r="AJ209" s="373"/>
      <c r="AK209" s="313"/>
    </row>
    <row r="210" spans="1:37" ht="15" customHeight="1" x14ac:dyDescent="0.15">
      <c r="A210" s="311"/>
      <c r="B210" s="314"/>
      <c r="C210" s="312"/>
      <c r="D210" s="312"/>
      <c r="E210" s="312"/>
      <c r="F210" s="312"/>
      <c r="G210" s="312"/>
      <c r="H210" s="312"/>
      <c r="I210" s="312"/>
      <c r="J210" s="312"/>
      <c r="K210" s="312"/>
      <c r="L210" s="312"/>
      <c r="M210" s="312"/>
      <c r="N210" s="362" t="s">
        <v>264</v>
      </c>
      <c r="O210" s="362"/>
      <c r="P210" s="362"/>
      <c r="Q210" s="363" t="s">
        <v>265</v>
      </c>
      <c r="R210" s="363"/>
      <c r="S210" s="364" t="s">
        <v>266</v>
      </c>
      <c r="T210" s="364"/>
      <c r="U210" s="364"/>
      <c r="V210" s="364"/>
      <c r="W210" s="364"/>
      <c r="X210" s="365" t="s">
        <v>267</v>
      </c>
      <c r="Y210" s="365"/>
      <c r="Z210" s="364" t="s">
        <v>268</v>
      </c>
      <c r="AA210" s="364"/>
      <c r="AB210" s="364"/>
      <c r="AC210" s="364"/>
      <c r="AD210" s="364"/>
      <c r="AE210" s="364"/>
      <c r="AF210" s="364"/>
      <c r="AG210" s="364"/>
      <c r="AH210" s="364"/>
      <c r="AI210" s="366"/>
      <c r="AJ210" s="367"/>
      <c r="AK210" s="313"/>
    </row>
    <row r="211" spans="1:37" ht="7.5" customHeight="1" thickBot="1" x14ac:dyDescent="0.2">
      <c r="A211" s="315"/>
      <c r="B211" s="316"/>
      <c r="C211" s="317"/>
      <c r="D211" s="317"/>
      <c r="E211" s="317"/>
      <c r="F211" s="317"/>
      <c r="G211" s="317"/>
      <c r="H211" s="317"/>
      <c r="I211" s="317"/>
      <c r="J211" s="317"/>
      <c r="K211" s="317"/>
      <c r="L211" s="317"/>
      <c r="M211" s="317"/>
      <c r="N211" s="317"/>
      <c r="O211" s="317"/>
      <c r="P211" s="316"/>
      <c r="Q211" s="317"/>
      <c r="R211" s="318"/>
      <c r="S211" s="318"/>
      <c r="T211" s="318"/>
      <c r="U211" s="318"/>
      <c r="V211" s="318"/>
      <c r="W211" s="319"/>
      <c r="X211" s="319"/>
      <c r="Y211" s="319"/>
      <c r="Z211" s="319"/>
      <c r="AA211" s="319"/>
      <c r="AB211" s="319"/>
      <c r="AC211" s="319"/>
      <c r="AD211" s="319"/>
      <c r="AE211" s="319"/>
      <c r="AF211" s="319"/>
      <c r="AG211" s="319"/>
      <c r="AH211" s="319"/>
      <c r="AI211" s="320"/>
      <c r="AJ211" s="321"/>
      <c r="AK211" s="313"/>
    </row>
    <row r="212" spans="1:37" ht="7.5" customHeight="1" x14ac:dyDescent="0.15">
      <c r="A212" s="322"/>
      <c r="B212" s="313"/>
      <c r="C212" s="322"/>
      <c r="D212" s="322"/>
      <c r="E212" s="322"/>
      <c r="F212" s="322"/>
      <c r="G212" s="322"/>
      <c r="H212" s="322"/>
      <c r="I212" s="322"/>
      <c r="J212" s="322"/>
      <c r="K212" s="322"/>
      <c r="L212" s="322"/>
      <c r="M212" s="322"/>
      <c r="N212" s="322"/>
      <c r="O212" s="322"/>
      <c r="P212" s="313"/>
      <c r="Q212" s="322"/>
      <c r="R212" s="323"/>
      <c r="S212" s="323"/>
      <c r="T212" s="323"/>
      <c r="U212" s="323"/>
      <c r="V212" s="323"/>
      <c r="W212" s="324"/>
      <c r="X212" s="324"/>
      <c r="Y212" s="324"/>
      <c r="Z212" s="324"/>
      <c r="AA212" s="324"/>
      <c r="AB212" s="324"/>
      <c r="AC212" s="324"/>
      <c r="AD212" s="324"/>
      <c r="AE212" s="324"/>
      <c r="AF212" s="324"/>
      <c r="AG212" s="324"/>
      <c r="AH212" s="324"/>
      <c r="AI212" s="325"/>
      <c r="AJ212" s="313"/>
      <c r="AK212" s="313"/>
    </row>
    <row r="213" spans="1:37" s="10" customFormat="1" ht="27" customHeight="1" x14ac:dyDescent="0.15">
      <c r="A213" s="326" t="s">
        <v>269</v>
      </c>
      <c r="B213" s="322"/>
      <c r="E213" s="8" t="s">
        <v>270</v>
      </c>
      <c r="F213"/>
      <c r="G213"/>
      <c r="H213"/>
      <c r="I213"/>
      <c r="J213"/>
      <c r="K213"/>
      <c r="L213"/>
      <c r="M213"/>
      <c r="N213"/>
      <c r="O213"/>
      <c r="P213"/>
      <c r="Q213"/>
      <c r="R213"/>
      <c r="S213"/>
      <c r="T213"/>
      <c r="U213"/>
      <c r="V213"/>
      <c r="W213"/>
      <c r="X213"/>
      <c r="Y213"/>
      <c r="Z213"/>
      <c r="AA213"/>
      <c r="AB213"/>
      <c r="AC213"/>
      <c r="AD213"/>
      <c r="AE213"/>
      <c r="AF213"/>
      <c r="AG213"/>
      <c r="AH213"/>
      <c r="AI213"/>
      <c r="AJ213"/>
      <c r="AK213"/>
    </row>
    <row r="214" spans="1:37" ht="12.75" customHeight="1" x14ac:dyDescent="0.15">
      <c r="A214" s="99" t="s">
        <v>20</v>
      </c>
      <c r="B214" s="52" t="s">
        <v>271</v>
      </c>
    </row>
    <row r="215" spans="1:37" s="52" customFormat="1" ht="12" customHeight="1" x14ac:dyDescent="0.15">
      <c r="A215" s="55" t="s">
        <v>272</v>
      </c>
      <c r="B215" s="327"/>
    </row>
    <row r="216" spans="1:37" ht="8.25" customHeight="1" x14ac:dyDescent="0.15">
      <c r="A216" s="8"/>
      <c r="B216" s="322"/>
    </row>
    <row r="217" spans="1:37" x14ac:dyDescent="0.15">
      <c r="A217" s="335" t="s">
        <v>273</v>
      </c>
      <c r="B217" s="335"/>
      <c r="C217" s="335"/>
      <c r="D217" s="335"/>
      <c r="E217" s="335"/>
      <c r="F217" s="335"/>
      <c r="G217" s="335"/>
      <c r="H217" s="335"/>
      <c r="I217" s="335"/>
      <c r="J217" s="335"/>
      <c r="K217" s="335"/>
      <c r="L217" s="335"/>
      <c r="M217" s="335"/>
      <c r="N217" s="335"/>
      <c r="O217" s="335"/>
      <c r="P217" s="335"/>
      <c r="Q217" s="335"/>
      <c r="R217" s="335"/>
      <c r="S217" s="335"/>
      <c r="T217" s="335"/>
      <c r="U217" s="335"/>
      <c r="V217" s="335"/>
      <c r="W217" s="335"/>
      <c r="X217" s="335"/>
      <c r="Y217" s="335"/>
      <c r="Z217" s="335"/>
      <c r="AA217" s="335"/>
      <c r="AB217" s="335"/>
      <c r="AC217" s="335"/>
      <c r="AD217" s="335"/>
      <c r="AE217" s="335"/>
      <c r="AF217" s="335"/>
      <c r="AG217" s="335"/>
      <c r="AH217" s="335"/>
      <c r="AI217" s="335"/>
      <c r="AJ217" s="335"/>
    </row>
    <row r="218" spans="1:37" x14ac:dyDescent="0.15">
      <c r="A218" s="350" t="s">
        <v>274</v>
      </c>
      <c r="B218" s="359" t="s">
        <v>275</v>
      </c>
      <c r="C218" s="351"/>
      <c r="D218" s="351"/>
      <c r="E218" s="351"/>
      <c r="F218" s="351"/>
      <c r="G218" s="351"/>
      <c r="H218" s="351"/>
      <c r="I218" s="351"/>
      <c r="J218" s="351"/>
      <c r="K218" s="351"/>
      <c r="L218" s="351"/>
      <c r="M218" s="351"/>
      <c r="N218" s="351"/>
      <c r="O218" s="351"/>
      <c r="P218" s="351"/>
      <c r="Q218" s="351"/>
      <c r="R218" s="351"/>
      <c r="S218" s="351"/>
      <c r="T218" s="351"/>
      <c r="U218" s="351"/>
      <c r="V218" s="351"/>
      <c r="W218" s="351"/>
      <c r="X218" s="351"/>
      <c r="Y218" s="351"/>
      <c r="Z218" s="351"/>
      <c r="AA218" s="351"/>
      <c r="AB218" s="351"/>
      <c r="AC218" s="351"/>
      <c r="AD218" s="351"/>
      <c r="AE218" s="351"/>
      <c r="AF218" s="351"/>
      <c r="AG218" s="351"/>
      <c r="AH218" s="351"/>
      <c r="AI218" s="352"/>
      <c r="AJ218" s="329" t="str">
        <f>V36</f>
        <v>○</v>
      </c>
    </row>
    <row r="219" spans="1:37" x14ac:dyDescent="0.15">
      <c r="A219" s="339"/>
      <c r="B219" s="360" t="s">
        <v>276</v>
      </c>
      <c r="C219" s="340"/>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1"/>
      <c r="AJ219" s="329" t="str">
        <f>AC36</f>
        <v>○</v>
      </c>
    </row>
    <row r="220" spans="1:37" x14ac:dyDescent="0.15">
      <c r="A220" s="339"/>
      <c r="B220" s="360" t="s">
        <v>277</v>
      </c>
      <c r="C220" s="340"/>
      <c r="D220" s="340"/>
      <c r="E220" s="340"/>
      <c r="F220" s="340"/>
      <c r="G220" s="340"/>
      <c r="H220" s="340"/>
      <c r="I220" s="340"/>
      <c r="J220" s="340"/>
      <c r="K220" s="340"/>
      <c r="L220" s="340"/>
      <c r="M220" s="340"/>
      <c r="N220" s="340"/>
      <c r="O220" s="340"/>
      <c r="P220" s="340"/>
      <c r="Q220" s="340"/>
      <c r="R220" s="340"/>
      <c r="S220" s="340"/>
      <c r="T220" s="340"/>
      <c r="U220" s="340"/>
      <c r="V220" s="340"/>
      <c r="W220" s="340"/>
      <c r="X220" s="340"/>
      <c r="Y220" s="340"/>
      <c r="Z220" s="340"/>
      <c r="AA220" s="340"/>
      <c r="AB220" s="340"/>
      <c r="AC220" s="340"/>
      <c r="AD220" s="340"/>
      <c r="AE220" s="340"/>
      <c r="AF220" s="340"/>
      <c r="AG220" s="340"/>
      <c r="AH220" s="340"/>
      <c r="AI220" s="341"/>
      <c r="AJ220" s="329" t="str">
        <f>AJ36</f>
        <v>○</v>
      </c>
    </row>
    <row r="221" spans="1:37" x14ac:dyDescent="0.15">
      <c r="A221" s="330" t="s">
        <v>278</v>
      </c>
      <c r="B221" s="361" t="s">
        <v>279</v>
      </c>
      <c r="C221" s="342"/>
      <c r="D221" s="342"/>
      <c r="E221" s="342"/>
      <c r="F221" s="342"/>
      <c r="G221" s="342"/>
      <c r="H221" s="342"/>
      <c r="I221" s="342"/>
      <c r="J221" s="342"/>
      <c r="K221" s="342"/>
      <c r="L221" s="342"/>
      <c r="M221" s="342"/>
      <c r="N221" s="342"/>
      <c r="O221" s="342"/>
      <c r="P221" s="342"/>
      <c r="Q221" s="342"/>
      <c r="R221" s="342"/>
      <c r="S221" s="342"/>
      <c r="T221" s="342"/>
      <c r="U221" s="342"/>
      <c r="V221" s="342"/>
      <c r="W221" s="342"/>
      <c r="X221" s="342"/>
      <c r="Y221" s="342"/>
      <c r="Z221" s="342"/>
      <c r="AA221" s="342"/>
      <c r="AB221" s="342"/>
      <c r="AC221" s="342"/>
      <c r="AD221" s="342"/>
      <c r="AE221" s="342"/>
      <c r="AF221" s="342"/>
      <c r="AG221" s="342"/>
      <c r="AH221" s="342"/>
      <c r="AI221" s="343"/>
      <c r="AJ221" s="329" t="str">
        <f>X48</f>
        <v>○</v>
      </c>
    </row>
    <row r="223" spans="1:37" s="150" customFormat="1" ht="15" customHeight="1" x14ac:dyDescent="0.15">
      <c r="A223" s="335" t="s">
        <v>280</v>
      </c>
      <c r="B223" s="335"/>
      <c r="C223" s="335"/>
      <c r="D223" s="335"/>
      <c r="E223" s="335"/>
      <c r="F223" s="335"/>
      <c r="G223" s="335"/>
      <c r="H223" s="335"/>
      <c r="I223" s="335"/>
      <c r="J223" s="335"/>
      <c r="K223" s="335"/>
      <c r="L223" s="335"/>
      <c r="M223" s="335"/>
      <c r="N223" s="335"/>
      <c r="O223" s="335"/>
      <c r="P223" s="335"/>
      <c r="Q223" s="335"/>
      <c r="R223" s="335"/>
      <c r="S223" s="335"/>
      <c r="T223" s="335"/>
      <c r="U223" s="335"/>
      <c r="V223" s="335"/>
      <c r="W223" s="335"/>
      <c r="X223" s="335"/>
      <c r="Y223" s="335"/>
      <c r="Z223" s="335"/>
      <c r="AA223" s="335"/>
      <c r="AB223" s="335"/>
      <c r="AC223" s="335"/>
      <c r="AD223" s="335"/>
      <c r="AE223" s="335"/>
      <c r="AF223" s="335"/>
      <c r="AG223" s="335"/>
      <c r="AH223" s="335"/>
      <c r="AI223" s="335"/>
      <c r="AJ223" s="335"/>
      <c r="AK223"/>
    </row>
    <row r="224" spans="1:37" s="150" customFormat="1" ht="15" customHeight="1" x14ac:dyDescent="0.15">
      <c r="A224" s="328" t="s">
        <v>281</v>
      </c>
      <c r="B224" s="351" t="s">
        <v>282</v>
      </c>
      <c r="C224" s="351"/>
      <c r="D224" s="351"/>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2"/>
      <c r="AJ224" s="329" t="str">
        <f>AJ53</f>
        <v>○</v>
      </c>
      <c r="AK224"/>
    </row>
    <row r="225" spans="1:37" s="10" customFormat="1" ht="15" customHeight="1" x14ac:dyDescent="0.15">
      <c r="A225" s="355" t="s">
        <v>274</v>
      </c>
      <c r="B225" s="340" t="s">
        <v>283</v>
      </c>
      <c r="C225" s="340"/>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0"/>
      <c r="AI225" s="341"/>
      <c r="AJ225" s="329" t="e">
        <f>AJ65</f>
        <v>#VALUE!</v>
      </c>
      <c r="AK225"/>
    </row>
    <row r="226" spans="1:37" s="10" customFormat="1" ht="26.25" customHeight="1" x14ac:dyDescent="0.15">
      <c r="A226" s="339"/>
      <c r="B226" s="353" t="s">
        <v>284</v>
      </c>
      <c r="C226" s="353"/>
      <c r="D226" s="353"/>
      <c r="E226" s="353"/>
      <c r="F226" s="353"/>
      <c r="G226" s="353"/>
      <c r="H226" s="353"/>
      <c r="I226" s="353"/>
      <c r="J226" s="353"/>
      <c r="K226" s="353"/>
      <c r="L226" s="353"/>
      <c r="M226" s="353"/>
      <c r="N226" s="353"/>
      <c r="O226" s="353"/>
      <c r="P226" s="353"/>
      <c r="Q226" s="353"/>
      <c r="R226" s="353"/>
      <c r="S226" s="353"/>
      <c r="T226" s="353"/>
      <c r="U226" s="353"/>
      <c r="V226" s="353"/>
      <c r="W226" s="353"/>
      <c r="X226" s="353"/>
      <c r="Y226" s="353"/>
      <c r="Z226" s="353"/>
      <c r="AA226" s="353"/>
      <c r="AB226" s="353"/>
      <c r="AC226" s="353"/>
      <c r="AD226" s="353"/>
      <c r="AE226" s="353"/>
      <c r="AF226" s="353"/>
      <c r="AG226" s="353"/>
      <c r="AH226" s="353"/>
      <c r="AI226" s="354"/>
      <c r="AJ226" s="329" t="e">
        <f>AJ70</f>
        <v>#VALUE!</v>
      </c>
      <c r="AK226"/>
    </row>
    <row r="227" spans="1:37" s="10" customFormat="1" ht="29.25" customHeight="1" x14ac:dyDescent="0.15">
      <c r="A227" s="356"/>
      <c r="B227" s="357" t="s">
        <v>285</v>
      </c>
      <c r="C227" s="357"/>
      <c r="D227" s="357"/>
      <c r="E227" s="357"/>
      <c r="F227" s="357"/>
      <c r="G227" s="357"/>
      <c r="H227" s="357"/>
      <c r="I227" s="357"/>
      <c r="J227" s="357"/>
      <c r="K227" s="357"/>
      <c r="L227" s="357"/>
      <c r="M227" s="357"/>
      <c r="N227" s="357"/>
      <c r="O227" s="357"/>
      <c r="P227" s="357"/>
      <c r="Q227" s="357"/>
      <c r="R227" s="357"/>
      <c r="S227" s="357"/>
      <c r="T227" s="357"/>
      <c r="U227" s="357"/>
      <c r="V227" s="357"/>
      <c r="W227" s="357"/>
      <c r="X227" s="357"/>
      <c r="Y227" s="357"/>
      <c r="Z227" s="357"/>
      <c r="AA227" s="357"/>
      <c r="AB227" s="357"/>
      <c r="AC227" s="357"/>
      <c r="AD227" s="357"/>
      <c r="AE227" s="357"/>
      <c r="AF227" s="357"/>
      <c r="AG227" s="357"/>
      <c r="AH227" s="357"/>
      <c r="AI227" s="358"/>
      <c r="AJ227" s="329" t="e">
        <f>AJ79</f>
        <v>#VALUE!</v>
      </c>
      <c r="AK227"/>
    </row>
    <row r="229" spans="1:37" x14ac:dyDescent="0.15">
      <c r="A229" s="335" t="s">
        <v>286</v>
      </c>
      <c r="B229" s="335"/>
      <c r="C229" s="335"/>
      <c r="D229" s="335"/>
      <c r="E229" s="335"/>
      <c r="F229" s="335"/>
      <c r="G229" s="335"/>
      <c r="H229" s="335"/>
      <c r="I229" s="335"/>
      <c r="J229" s="335"/>
      <c r="K229" s="335"/>
      <c r="L229" s="335"/>
      <c r="M229" s="335"/>
      <c r="N229" s="335"/>
      <c r="O229" s="335"/>
      <c r="P229" s="335"/>
      <c r="Q229" s="335"/>
      <c r="R229" s="335"/>
      <c r="S229" s="335"/>
      <c r="T229" s="335"/>
      <c r="U229" s="335"/>
      <c r="V229" s="335"/>
      <c r="W229" s="335"/>
      <c r="X229" s="335"/>
      <c r="Y229" s="335"/>
      <c r="Z229" s="335"/>
      <c r="AA229" s="335"/>
      <c r="AB229" s="335"/>
      <c r="AC229" s="335"/>
      <c r="AD229" s="335"/>
      <c r="AE229" s="335"/>
      <c r="AF229" s="335"/>
      <c r="AG229" s="335"/>
      <c r="AH229" s="335"/>
      <c r="AI229" s="335"/>
      <c r="AJ229" s="335"/>
    </row>
    <row r="230" spans="1:37" x14ac:dyDescent="0.15">
      <c r="A230" s="350" t="s">
        <v>281</v>
      </c>
      <c r="B230" s="351" t="s">
        <v>287</v>
      </c>
      <c r="C230" s="351"/>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51"/>
      <c r="AE230" s="351"/>
      <c r="AF230" s="351"/>
      <c r="AG230" s="351"/>
      <c r="AH230" s="351"/>
      <c r="AI230" s="352"/>
      <c r="AJ230" s="329" t="str">
        <f>AJ99</f>
        <v/>
      </c>
    </row>
    <row r="231" spans="1:37" x14ac:dyDescent="0.15">
      <c r="A231" s="339"/>
      <c r="B231" s="340" t="s">
        <v>288</v>
      </c>
      <c r="C231" s="340"/>
      <c r="D231" s="340"/>
      <c r="E231" s="340"/>
      <c r="F231" s="340"/>
      <c r="G231" s="340"/>
      <c r="H231" s="340"/>
      <c r="I231" s="340"/>
      <c r="J231" s="340"/>
      <c r="K231" s="340"/>
      <c r="L231" s="340"/>
      <c r="M231" s="340"/>
      <c r="N231" s="340"/>
      <c r="O231" s="340"/>
      <c r="P231" s="340"/>
      <c r="Q231" s="340"/>
      <c r="R231" s="340"/>
      <c r="S231" s="340"/>
      <c r="T231" s="340"/>
      <c r="U231" s="340"/>
      <c r="V231" s="340"/>
      <c r="W231" s="340"/>
      <c r="X231" s="340"/>
      <c r="Y231" s="340"/>
      <c r="Z231" s="340"/>
      <c r="AA231" s="340"/>
      <c r="AB231" s="340"/>
      <c r="AC231" s="340"/>
      <c r="AD231" s="340"/>
      <c r="AE231" s="340"/>
      <c r="AF231" s="340"/>
      <c r="AG231" s="340"/>
      <c r="AH231" s="340"/>
      <c r="AI231" s="341"/>
      <c r="AJ231" s="329" t="str">
        <f>AJ100</f>
        <v/>
      </c>
    </row>
    <row r="232" spans="1:37" x14ac:dyDescent="0.15">
      <c r="A232" s="339"/>
      <c r="B232" s="340" t="s">
        <v>289</v>
      </c>
      <c r="C232" s="340"/>
      <c r="D232" s="340"/>
      <c r="E232" s="340"/>
      <c r="F232" s="340"/>
      <c r="G232" s="340"/>
      <c r="H232" s="340"/>
      <c r="I232" s="340"/>
      <c r="J232" s="340"/>
      <c r="K232" s="340"/>
      <c r="L232" s="340"/>
      <c r="M232" s="340"/>
      <c r="N232" s="340"/>
      <c r="O232" s="340"/>
      <c r="P232" s="340"/>
      <c r="Q232" s="340"/>
      <c r="R232" s="340"/>
      <c r="S232" s="340"/>
      <c r="T232" s="340"/>
      <c r="U232" s="340"/>
      <c r="V232" s="340"/>
      <c r="W232" s="340"/>
      <c r="X232" s="340"/>
      <c r="Y232" s="340"/>
      <c r="Z232" s="340"/>
      <c r="AA232" s="340"/>
      <c r="AB232" s="340"/>
      <c r="AC232" s="340"/>
      <c r="AD232" s="340"/>
      <c r="AE232" s="340"/>
      <c r="AF232" s="340"/>
      <c r="AG232" s="340"/>
      <c r="AH232" s="340"/>
      <c r="AI232" s="341"/>
      <c r="AJ232" s="329" t="str">
        <f>AJ97</f>
        <v>○</v>
      </c>
    </row>
    <row r="233" spans="1:37" x14ac:dyDescent="0.15">
      <c r="A233" s="339"/>
      <c r="B233" s="340" t="s">
        <v>290</v>
      </c>
      <c r="C233" s="340"/>
      <c r="D233" s="340"/>
      <c r="E233" s="340"/>
      <c r="F233" s="340"/>
      <c r="G233" s="340"/>
      <c r="H233" s="340"/>
      <c r="I233" s="340"/>
      <c r="J233" s="340"/>
      <c r="K233" s="340"/>
      <c r="L233" s="340"/>
      <c r="M233" s="340"/>
      <c r="N233" s="340"/>
      <c r="O233" s="340"/>
      <c r="P233" s="340"/>
      <c r="Q233" s="340"/>
      <c r="R233" s="340"/>
      <c r="S233" s="340"/>
      <c r="T233" s="340"/>
      <c r="U233" s="340"/>
      <c r="V233" s="340"/>
      <c r="W233" s="340"/>
      <c r="X233" s="340"/>
      <c r="Y233" s="340"/>
      <c r="Z233" s="340"/>
      <c r="AA233" s="340"/>
      <c r="AB233" s="340"/>
      <c r="AC233" s="340"/>
      <c r="AD233" s="340"/>
      <c r="AE233" s="340"/>
      <c r="AF233" s="340"/>
      <c r="AG233" s="340"/>
      <c r="AH233" s="340"/>
      <c r="AI233" s="341"/>
      <c r="AJ233" s="329" t="str">
        <f>AF104</f>
        <v/>
      </c>
    </row>
    <row r="234" spans="1:37" ht="28.5" customHeight="1" x14ac:dyDescent="0.15">
      <c r="A234" s="339"/>
      <c r="B234" s="353" t="s">
        <v>291</v>
      </c>
      <c r="C234" s="353"/>
      <c r="D234" s="353"/>
      <c r="E234" s="353"/>
      <c r="F234" s="353"/>
      <c r="G234" s="353"/>
      <c r="H234" s="353"/>
      <c r="I234" s="353"/>
      <c r="J234" s="353"/>
      <c r="K234" s="353"/>
      <c r="L234" s="353"/>
      <c r="M234" s="353"/>
      <c r="N234" s="353"/>
      <c r="O234" s="353"/>
      <c r="P234" s="353"/>
      <c r="Q234" s="353"/>
      <c r="R234" s="353"/>
      <c r="S234" s="353"/>
      <c r="T234" s="353"/>
      <c r="U234" s="353"/>
      <c r="V234" s="353"/>
      <c r="W234" s="353"/>
      <c r="X234" s="353"/>
      <c r="Y234" s="353"/>
      <c r="Z234" s="353"/>
      <c r="AA234" s="353"/>
      <c r="AB234" s="353"/>
      <c r="AC234" s="353"/>
      <c r="AD234" s="353"/>
      <c r="AE234" s="353"/>
      <c r="AF234" s="353"/>
      <c r="AG234" s="353"/>
      <c r="AH234" s="353"/>
      <c r="AI234" s="354"/>
      <c r="AJ234" s="329" t="e">
        <f>AF105</f>
        <v>#VALUE!</v>
      </c>
    </row>
    <row r="235" spans="1:37" x14ac:dyDescent="0.15">
      <c r="A235" s="338" t="s">
        <v>274</v>
      </c>
      <c r="B235" s="340" t="s">
        <v>282</v>
      </c>
      <c r="C235" s="340"/>
      <c r="D235" s="340"/>
      <c r="E235" s="340"/>
      <c r="F235" s="340"/>
      <c r="G235" s="340"/>
      <c r="H235" s="340"/>
      <c r="I235" s="340"/>
      <c r="J235" s="340"/>
      <c r="K235" s="340"/>
      <c r="L235" s="340"/>
      <c r="M235" s="340"/>
      <c r="N235" s="340"/>
      <c r="O235" s="340"/>
      <c r="P235" s="340"/>
      <c r="Q235" s="340"/>
      <c r="R235" s="340"/>
      <c r="S235" s="340"/>
      <c r="T235" s="340"/>
      <c r="U235" s="340"/>
      <c r="V235" s="340"/>
      <c r="W235" s="340"/>
      <c r="X235" s="340"/>
      <c r="Y235" s="340"/>
      <c r="Z235" s="340"/>
      <c r="AA235" s="340"/>
      <c r="AB235" s="340"/>
      <c r="AC235" s="340"/>
      <c r="AD235" s="340"/>
      <c r="AE235" s="340"/>
      <c r="AF235" s="340"/>
      <c r="AG235" s="340"/>
      <c r="AH235" s="340"/>
      <c r="AI235" s="341"/>
      <c r="AJ235" s="329" t="str">
        <f>AJ115</f>
        <v>○</v>
      </c>
    </row>
    <row r="236" spans="1:37" x14ac:dyDescent="0.15">
      <c r="A236" s="339"/>
      <c r="B236" s="340" t="s">
        <v>292</v>
      </c>
      <c r="C236" s="340"/>
      <c r="D236" s="340"/>
      <c r="E236" s="340"/>
      <c r="F236" s="340"/>
      <c r="G236" s="340"/>
      <c r="H236" s="340"/>
      <c r="I236" s="340"/>
      <c r="J236" s="340"/>
      <c r="K236" s="340"/>
      <c r="L236" s="340"/>
      <c r="M236" s="340"/>
      <c r="N236" s="340"/>
      <c r="O236" s="340"/>
      <c r="P236" s="340"/>
      <c r="Q236" s="340"/>
      <c r="R236" s="340"/>
      <c r="S236" s="340"/>
      <c r="T236" s="340"/>
      <c r="U236" s="340"/>
      <c r="V236" s="340"/>
      <c r="W236" s="340"/>
      <c r="X236" s="340"/>
      <c r="Y236" s="340"/>
      <c r="Z236" s="340"/>
      <c r="AA236" s="340"/>
      <c r="AB236" s="340"/>
      <c r="AC236" s="340"/>
      <c r="AD236" s="340"/>
      <c r="AE236" s="340"/>
      <c r="AF236" s="340"/>
      <c r="AG236" s="340"/>
      <c r="AH236" s="340"/>
      <c r="AI236" s="341"/>
      <c r="AJ236" s="329" t="str">
        <f>AJ117</f>
        <v>○</v>
      </c>
    </row>
    <row r="237" spans="1:37" ht="15.75" customHeight="1" x14ac:dyDescent="0.15">
      <c r="A237" s="330" t="s">
        <v>278</v>
      </c>
      <c r="B237" s="342" t="s">
        <v>293</v>
      </c>
      <c r="C237" s="342"/>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2"/>
      <c r="AD237" s="342"/>
      <c r="AE237" s="342"/>
      <c r="AF237" s="342"/>
      <c r="AG237" s="342"/>
      <c r="AH237" s="342"/>
      <c r="AI237" s="343"/>
      <c r="AJ237" s="329" t="str">
        <f>AJ126</f>
        <v>○</v>
      </c>
    </row>
    <row r="239" spans="1:37" x14ac:dyDescent="0.15">
      <c r="A239" s="335" t="s">
        <v>294</v>
      </c>
      <c r="B239" s="335"/>
      <c r="C239" s="335"/>
      <c r="D239" s="335"/>
      <c r="E239" s="335"/>
      <c r="F239" s="335"/>
      <c r="G239" s="335"/>
      <c r="H239" s="335"/>
      <c r="I239" s="335"/>
      <c r="J239" s="335"/>
      <c r="K239" s="335"/>
      <c r="L239" s="335"/>
      <c r="M239" s="335"/>
      <c r="N239" s="335"/>
      <c r="O239" s="335"/>
      <c r="P239" s="335"/>
      <c r="Q239" s="335"/>
      <c r="R239" s="335"/>
      <c r="S239" s="335"/>
      <c r="T239" s="335"/>
      <c r="U239" s="335"/>
      <c r="V239" s="335"/>
      <c r="W239" s="335"/>
      <c r="X239" s="335"/>
      <c r="Y239" s="335"/>
      <c r="Z239" s="335"/>
      <c r="AA239" s="335"/>
      <c r="AB239" s="335"/>
      <c r="AC239" s="335"/>
      <c r="AD239" s="335"/>
      <c r="AE239" s="335"/>
      <c r="AF239" s="335"/>
      <c r="AG239" s="335"/>
      <c r="AH239" s="335"/>
      <c r="AI239" s="335"/>
      <c r="AJ239" s="335"/>
    </row>
    <row r="240" spans="1:37" ht="26.25" customHeight="1" x14ac:dyDescent="0.15">
      <c r="A240" s="344" t="s">
        <v>281</v>
      </c>
      <c r="B240" s="346" t="s">
        <v>295</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7"/>
      <c r="AJ240" s="329" t="str">
        <f>AF140</f>
        <v>○</v>
      </c>
    </row>
    <row r="241" spans="1:36" ht="27" customHeight="1" x14ac:dyDescent="0.15">
      <c r="A241" s="345"/>
      <c r="B241" s="348" t="s">
        <v>296</v>
      </c>
      <c r="C241" s="348"/>
      <c r="D241" s="348"/>
      <c r="E241" s="348"/>
      <c r="F241" s="348"/>
      <c r="G241" s="348"/>
      <c r="H241" s="348"/>
      <c r="I241" s="348"/>
      <c r="J241" s="348"/>
      <c r="K241" s="348"/>
      <c r="L241" s="348"/>
      <c r="M241" s="348"/>
      <c r="N241" s="348"/>
      <c r="O241" s="348"/>
      <c r="P241" s="348"/>
      <c r="Q241" s="348"/>
      <c r="R241" s="348"/>
      <c r="S241" s="348"/>
      <c r="T241" s="348"/>
      <c r="U241" s="348"/>
      <c r="V241" s="348"/>
      <c r="W241" s="348"/>
      <c r="X241" s="348"/>
      <c r="Y241" s="348"/>
      <c r="Z241" s="348"/>
      <c r="AA241" s="348"/>
      <c r="AB241" s="348"/>
      <c r="AC241" s="348"/>
      <c r="AD241" s="348"/>
      <c r="AE241" s="348"/>
      <c r="AF241" s="348"/>
      <c r="AG241" s="348"/>
      <c r="AH241" s="348"/>
      <c r="AI241" s="349"/>
      <c r="AJ241" s="329" t="str">
        <f>AF143</f>
        <v/>
      </c>
    </row>
    <row r="242" spans="1:36" x14ac:dyDescent="0.15">
      <c r="A242" s="331" t="s">
        <v>274</v>
      </c>
      <c r="B242" s="333" t="s">
        <v>282</v>
      </c>
      <c r="C242" s="333"/>
      <c r="D242" s="333"/>
      <c r="E242" s="333"/>
      <c r="F242" s="333"/>
      <c r="G242" s="333"/>
      <c r="H242" s="333"/>
      <c r="I242" s="333"/>
      <c r="J242" s="333"/>
      <c r="K242" s="333"/>
      <c r="L242" s="333"/>
      <c r="M242" s="333"/>
      <c r="N242" s="333"/>
      <c r="O242" s="333"/>
      <c r="P242" s="333"/>
      <c r="Q242" s="333"/>
      <c r="R242" s="333"/>
      <c r="S242" s="333"/>
      <c r="T242" s="333"/>
      <c r="U242" s="333"/>
      <c r="V242" s="333"/>
      <c r="W242" s="333"/>
      <c r="X242" s="333"/>
      <c r="Y242" s="333"/>
      <c r="Z242" s="333"/>
      <c r="AA242" s="333"/>
      <c r="AB242" s="333"/>
      <c r="AC242" s="333"/>
      <c r="AD242" s="333"/>
      <c r="AE242" s="333"/>
      <c r="AF242" s="333"/>
      <c r="AG242" s="333"/>
      <c r="AH242" s="333"/>
      <c r="AI242" s="334"/>
      <c r="AJ242" s="329" t="str">
        <f>AJ148</f>
        <v>○</v>
      </c>
    </row>
    <row r="244" spans="1:36" x14ac:dyDescent="0.15">
      <c r="A244" s="335" t="s">
        <v>297</v>
      </c>
      <c r="B244" s="335"/>
      <c r="C244" s="335"/>
      <c r="D244" s="335"/>
      <c r="E244" s="335"/>
      <c r="F244" s="335"/>
      <c r="G244" s="335"/>
      <c r="H244" s="335"/>
      <c r="I244" s="335"/>
      <c r="J244" s="335"/>
      <c r="K244" s="335"/>
      <c r="L244" s="335"/>
      <c r="M244" s="335"/>
      <c r="N244" s="335"/>
      <c r="O244" s="335"/>
      <c r="P244" s="335"/>
      <c r="Q244" s="335"/>
      <c r="R244" s="335"/>
      <c r="S244" s="335"/>
      <c r="T244" s="335"/>
      <c r="U244" s="335"/>
      <c r="V244" s="335"/>
      <c r="W244" s="335"/>
      <c r="X244" s="335"/>
      <c r="Y244" s="335"/>
      <c r="Z244" s="335"/>
      <c r="AA244" s="335"/>
      <c r="AB244" s="335"/>
      <c r="AC244" s="335"/>
      <c r="AD244" s="335"/>
      <c r="AE244" s="335"/>
      <c r="AF244" s="335"/>
      <c r="AG244" s="335"/>
      <c r="AH244" s="335"/>
      <c r="AI244" s="335"/>
      <c r="AJ244" s="335"/>
    </row>
    <row r="245" spans="1:36" ht="27" customHeight="1" x14ac:dyDescent="0.15">
      <c r="A245" s="332"/>
      <c r="B245" s="336" t="s">
        <v>298</v>
      </c>
      <c r="C245" s="336"/>
      <c r="D245" s="336"/>
      <c r="E245" s="336"/>
      <c r="F245" s="336"/>
      <c r="G245" s="336"/>
      <c r="H245" s="336"/>
      <c r="I245" s="336"/>
      <c r="J245" s="336"/>
      <c r="K245" s="336"/>
      <c r="L245" s="336"/>
      <c r="M245" s="336"/>
      <c r="N245" s="336"/>
      <c r="O245" s="336"/>
      <c r="P245" s="336"/>
      <c r="Q245" s="336"/>
      <c r="R245" s="336"/>
      <c r="S245" s="336"/>
      <c r="T245" s="336"/>
      <c r="U245" s="336"/>
      <c r="V245" s="336"/>
      <c r="W245" s="336"/>
      <c r="X245" s="336"/>
      <c r="Y245" s="336"/>
      <c r="Z245" s="336"/>
      <c r="AA245" s="336"/>
      <c r="AB245" s="336"/>
      <c r="AC245" s="336"/>
      <c r="AD245" s="336"/>
      <c r="AE245" s="336"/>
      <c r="AF245" s="336"/>
      <c r="AG245" s="336"/>
      <c r="AH245" s="336"/>
      <c r="AI245" s="337"/>
      <c r="AJ245" s="329" t="str">
        <f>AJ164</f>
        <v>○</v>
      </c>
    </row>
    <row r="247" spans="1:36" x14ac:dyDescent="0.15">
      <c r="A247" s="335" t="s">
        <v>241</v>
      </c>
      <c r="B247" s="335"/>
      <c r="C247" s="335"/>
      <c r="D247" s="335"/>
      <c r="E247" s="335"/>
      <c r="F247" s="335"/>
      <c r="G247" s="335"/>
      <c r="H247" s="335"/>
      <c r="I247" s="335"/>
      <c r="J247" s="335"/>
      <c r="K247" s="335"/>
      <c r="L247" s="335"/>
      <c r="M247" s="335"/>
      <c r="N247" s="335"/>
      <c r="O247" s="335"/>
      <c r="P247" s="335"/>
      <c r="Q247" s="335"/>
      <c r="R247" s="335"/>
      <c r="S247" s="335"/>
      <c r="T247" s="335"/>
      <c r="U247" s="335"/>
      <c r="V247" s="335"/>
      <c r="W247" s="335"/>
      <c r="X247" s="335"/>
      <c r="Y247" s="335"/>
      <c r="Z247" s="335"/>
      <c r="AA247" s="335"/>
      <c r="AB247" s="335"/>
      <c r="AC247" s="335"/>
      <c r="AD247" s="335"/>
      <c r="AE247" s="335"/>
      <c r="AF247" s="335"/>
      <c r="AG247" s="335"/>
      <c r="AH247" s="335"/>
      <c r="AI247" s="335"/>
      <c r="AJ247" s="335"/>
    </row>
    <row r="248" spans="1:36" ht="13.5" customHeight="1" x14ac:dyDescent="0.15">
      <c r="A248" s="332"/>
      <c r="B248" s="336" t="s">
        <v>299</v>
      </c>
      <c r="C248" s="336"/>
      <c r="D248" s="336"/>
      <c r="E248" s="336"/>
      <c r="F248" s="336"/>
      <c r="G248" s="336"/>
      <c r="H248" s="336"/>
      <c r="I248" s="336"/>
      <c r="J248" s="336"/>
      <c r="K248" s="336"/>
      <c r="L248" s="336"/>
      <c r="M248" s="336"/>
      <c r="N248" s="336"/>
      <c r="O248" s="336"/>
      <c r="P248" s="336"/>
      <c r="Q248" s="336"/>
      <c r="R248" s="336"/>
      <c r="S248" s="336"/>
      <c r="T248" s="336"/>
      <c r="U248" s="336"/>
      <c r="V248" s="336"/>
      <c r="W248" s="336"/>
      <c r="X248" s="336"/>
      <c r="Y248" s="336"/>
      <c r="Z248" s="336"/>
      <c r="AA248" s="336"/>
      <c r="AB248" s="336"/>
      <c r="AC248" s="336"/>
      <c r="AD248" s="336"/>
      <c r="AE248" s="336"/>
      <c r="AF248" s="336"/>
      <c r="AG248" s="336"/>
      <c r="AH248" s="336"/>
      <c r="AI248" s="337"/>
      <c r="AJ248" s="329" t="e">
        <f>AJ194</f>
        <v>#VALUE!</v>
      </c>
    </row>
  </sheetData>
  <sheetProtection formatCells="0" formatColumns="0" formatRows="0" sort="0" autoFilter="0"/>
  <mergeCells count="294">
    <mergeCell ref="A9:F9"/>
    <mergeCell ref="G9:AJ9"/>
    <mergeCell ref="A10:F12"/>
    <mergeCell ref="H10:L10"/>
    <mergeCell ref="G11:AJ11"/>
    <mergeCell ref="G12:AJ12"/>
    <mergeCell ref="Y1:AB1"/>
    <mergeCell ref="AC1:AJ1"/>
    <mergeCell ref="A3:AK3"/>
    <mergeCell ref="V4:W4"/>
    <mergeCell ref="A8:F8"/>
    <mergeCell ref="G8:AJ8"/>
    <mergeCell ref="C19:L19"/>
    <mergeCell ref="N19:W19"/>
    <mergeCell ref="Y19:AI19"/>
    <mergeCell ref="B27:AJ27"/>
    <mergeCell ref="A31:V31"/>
    <mergeCell ref="B32:C32"/>
    <mergeCell ref="D32:E32"/>
    <mergeCell ref="P32:U32"/>
    <mergeCell ref="A13:F13"/>
    <mergeCell ref="G13:AJ13"/>
    <mergeCell ref="A14:F14"/>
    <mergeCell ref="G14:AJ14"/>
    <mergeCell ref="A15:F15"/>
    <mergeCell ref="G15:J15"/>
    <mergeCell ref="K15:T15"/>
    <mergeCell ref="U15:X15"/>
    <mergeCell ref="Y15:AJ15"/>
    <mergeCell ref="B37:C37"/>
    <mergeCell ref="D37:E37"/>
    <mergeCell ref="P37:U37"/>
    <mergeCell ref="W37:AB37"/>
    <mergeCell ref="AD37:AI37"/>
    <mergeCell ref="B33:O33"/>
    <mergeCell ref="P33:U33"/>
    <mergeCell ref="A36:O36"/>
    <mergeCell ref="P36:U36"/>
    <mergeCell ref="W36:AB36"/>
    <mergeCell ref="AD36:AI36"/>
    <mergeCell ref="A50:AJ50"/>
    <mergeCell ref="S53:W53"/>
    <mergeCell ref="P54:Q54"/>
    <mergeCell ref="S54:T54"/>
    <mergeCell ref="Z54:AA54"/>
    <mergeCell ref="AC54:AD54"/>
    <mergeCell ref="AH54:AI54"/>
    <mergeCell ref="B38:O38"/>
    <mergeCell ref="P38:U38"/>
    <mergeCell ref="W38:AB38"/>
    <mergeCell ref="AD38:AI38"/>
    <mergeCell ref="A48:B48"/>
    <mergeCell ref="C48:V48"/>
    <mergeCell ref="A71:A76"/>
    <mergeCell ref="C71:AJ71"/>
    <mergeCell ref="B72:B76"/>
    <mergeCell ref="C72:J76"/>
    <mergeCell ref="K72:K74"/>
    <mergeCell ref="A55:D55"/>
    <mergeCell ref="AD55:AH55"/>
    <mergeCell ref="A56:D61"/>
    <mergeCell ref="X57:AI57"/>
    <mergeCell ref="E59:AJ59"/>
    <mergeCell ref="L61:N61"/>
    <mergeCell ref="O61:P61"/>
    <mergeCell ref="R61:S61"/>
    <mergeCell ref="L72:L74"/>
    <mergeCell ref="M72:AJ73"/>
    <mergeCell ref="M74:AJ74"/>
    <mergeCell ref="K75:K76"/>
    <mergeCell ref="L75:L76"/>
    <mergeCell ref="M76:AJ76"/>
    <mergeCell ref="B64:AJ64"/>
    <mergeCell ref="U65:AF65"/>
    <mergeCell ref="U70:AF70"/>
    <mergeCell ref="A85:AJ85"/>
    <mergeCell ref="B90:AJ90"/>
    <mergeCell ref="B91:AJ91"/>
    <mergeCell ref="B93:AJ93"/>
    <mergeCell ref="S95:W95"/>
    <mergeCell ref="S96:X96"/>
    <mergeCell ref="Y96:AD96"/>
    <mergeCell ref="AE96:AJ96"/>
    <mergeCell ref="A80:A83"/>
    <mergeCell ref="C80:AJ80"/>
    <mergeCell ref="B81:B83"/>
    <mergeCell ref="C81:J83"/>
    <mergeCell ref="M81:AJ81"/>
    <mergeCell ref="M82:AJ82"/>
    <mergeCell ref="M83:AJ83"/>
    <mergeCell ref="B97:R97"/>
    <mergeCell ref="S97:W97"/>
    <mergeCell ref="Y97:AC97"/>
    <mergeCell ref="AE97:AI97"/>
    <mergeCell ref="B98:R98"/>
    <mergeCell ref="S98:W98"/>
    <mergeCell ref="Y98:AC98"/>
    <mergeCell ref="AE98:AI98"/>
    <mergeCell ref="AK98:AK99"/>
    <mergeCell ref="AK100:AK101"/>
    <mergeCell ref="B101:R101"/>
    <mergeCell ref="S101:W101"/>
    <mergeCell ref="Y101:AC101"/>
    <mergeCell ref="AE101:AI101"/>
    <mergeCell ref="B99:R100"/>
    <mergeCell ref="S99:W100"/>
    <mergeCell ref="X99:X100"/>
    <mergeCell ref="Y99:AC100"/>
    <mergeCell ref="AD99:AD100"/>
    <mergeCell ref="AE99:AI100"/>
    <mergeCell ref="B104:X104"/>
    <mergeCell ref="Y104:AC104"/>
    <mergeCell ref="B105:X105"/>
    <mergeCell ref="Y105:AC105"/>
    <mergeCell ref="AF105:AF106"/>
    <mergeCell ref="AG105:AG106"/>
    <mergeCell ref="B106:X106"/>
    <mergeCell ref="Y106:AC106"/>
    <mergeCell ref="B102:R102"/>
    <mergeCell ref="T102:V102"/>
    <mergeCell ref="Z102:AB102"/>
    <mergeCell ref="AF102:AH102"/>
    <mergeCell ref="B103:R103"/>
    <mergeCell ref="S103:X103"/>
    <mergeCell ref="Y103:AC103"/>
    <mergeCell ref="AE103:AI103"/>
    <mergeCell ref="D110:AI110"/>
    <mergeCell ref="F111:AI111"/>
    <mergeCell ref="A112:AJ112"/>
    <mergeCell ref="A115:D115"/>
    <mergeCell ref="H115:I115"/>
    <mergeCell ref="K115:L115"/>
    <mergeCell ref="R115:S115"/>
    <mergeCell ref="U115:V115"/>
    <mergeCell ref="Z115:AA115"/>
    <mergeCell ref="A116:D117"/>
    <mergeCell ref="E116:AJ116"/>
    <mergeCell ref="E117:P117"/>
    <mergeCell ref="Q117:AI117"/>
    <mergeCell ref="A118:D118"/>
    <mergeCell ref="F118:H118"/>
    <mergeCell ref="J118:N118"/>
    <mergeCell ref="P118:U118"/>
    <mergeCell ref="W118:X118"/>
    <mergeCell ref="A127:D128"/>
    <mergeCell ref="F127:AJ127"/>
    <mergeCell ref="F128:AJ128"/>
    <mergeCell ref="A129:D130"/>
    <mergeCell ref="F129:AJ129"/>
    <mergeCell ref="I130:X130"/>
    <mergeCell ref="AA118:AB118"/>
    <mergeCell ref="AD118:AH118"/>
    <mergeCell ref="A119:D124"/>
    <mergeCell ref="X120:AI120"/>
    <mergeCell ref="E121:AJ121"/>
    <mergeCell ref="E122:AJ122"/>
    <mergeCell ref="L124:M124"/>
    <mergeCell ref="N124:O124"/>
    <mergeCell ref="Q124:R124"/>
    <mergeCell ref="AL134:AU134"/>
    <mergeCell ref="B135:AJ135"/>
    <mergeCell ref="S137:W137"/>
    <mergeCell ref="A138:AD138"/>
    <mergeCell ref="A139:B141"/>
    <mergeCell ref="S139:W139"/>
    <mergeCell ref="AE139:AE141"/>
    <mergeCell ref="D140:R141"/>
    <mergeCell ref="S140:W140"/>
    <mergeCell ref="Z140:AB140"/>
    <mergeCell ref="T144:V144"/>
    <mergeCell ref="AB144:AC144"/>
    <mergeCell ref="A148:D148"/>
    <mergeCell ref="H148:I148"/>
    <mergeCell ref="K148:L148"/>
    <mergeCell ref="R148:S148"/>
    <mergeCell ref="U148:V148"/>
    <mergeCell ref="Z148:AA148"/>
    <mergeCell ref="AG140:AG143"/>
    <mergeCell ref="T141:V141"/>
    <mergeCell ref="AB141:AC141"/>
    <mergeCell ref="A142:B144"/>
    <mergeCell ref="S142:W142"/>
    <mergeCell ref="AE142:AE144"/>
    <mergeCell ref="D143:R144"/>
    <mergeCell ref="S143:W143"/>
    <mergeCell ref="Z143:AB143"/>
    <mergeCell ref="AF150:AI150"/>
    <mergeCell ref="A151:D156"/>
    <mergeCell ref="X152:AI152"/>
    <mergeCell ref="E154:AJ154"/>
    <mergeCell ref="L156:M156"/>
    <mergeCell ref="N156:O156"/>
    <mergeCell ref="Q156:R156"/>
    <mergeCell ref="A149:D150"/>
    <mergeCell ref="E149:H149"/>
    <mergeCell ref="J149:M149"/>
    <mergeCell ref="O149:U149"/>
    <mergeCell ref="W149:AD149"/>
    <mergeCell ref="E150:H150"/>
    <mergeCell ref="J150:M150"/>
    <mergeCell ref="O150:U150"/>
    <mergeCell ref="W150:AA150"/>
    <mergeCell ref="AC150:AD150"/>
    <mergeCell ref="B160:AJ160"/>
    <mergeCell ref="B162:AJ162"/>
    <mergeCell ref="A164:D164"/>
    <mergeCell ref="E164:AI164"/>
    <mergeCell ref="A165:D168"/>
    <mergeCell ref="F165:AJ165"/>
    <mergeCell ref="F166:AI166"/>
    <mergeCell ref="F167:AI167"/>
    <mergeCell ref="F168:AI168"/>
    <mergeCell ref="A169:D172"/>
    <mergeCell ref="F169:AI169"/>
    <mergeCell ref="F170:AI170"/>
    <mergeCell ref="F171:AI171"/>
    <mergeCell ref="F172:AJ172"/>
    <mergeCell ref="A173:D176"/>
    <mergeCell ref="F173:AI173"/>
    <mergeCell ref="F174:AI174"/>
    <mergeCell ref="F175:AI175"/>
    <mergeCell ref="F176:AI176"/>
    <mergeCell ref="A177:D180"/>
    <mergeCell ref="F177:AI177"/>
    <mergeCell ref="F178:AI178"/>
    <mergeCell ref="F179:AI179"/>
    <mergeCell ref="F180:AJ180"/>
    <mergeCell ref="A181:D184"/>
    <mergeCell ref="F181:AI181"/>
    <mergeCell ref="F182:AI182"/>
    <mergeCell ref="F183:AI183"/>
    <mergeCell ref="F184:AI184"/>
    <mergeCell ref="Y195:AJ195"/>
    <mergeCell ref="Y196:AJ196"/>
    <mergeCell ref="Y197:AJ197"/>
    <mergeCell ref="B198:X198"/>
    <mergeCell ref="Y198:AJ198"/>
    <mergeCell ref="A185:D188"/>
    <mergeCell ref="F185:AJ185"/>
    <mergeCell ref="F186:AI186"/>
    <mergeCell ref="F187:AI187"/>
    <mergeCell ref="F188:AI188"/>
    <mergeCell ref="A194:X194"/>
    <mergeCell ref="Y194:AI194"/>
    <mergeCell ref="B207:AH207"/>
    <mergeCell ref="D209:E209"/>
    <mergeCell ref="G209:H209"/>
    <mergeCell ref="J209:K209"/>
    <mergeCell ref="N209:P209"/>
    <mergeCell ref="Q209:AJ209"/>
    <mergeCell ref="B199:X199"/>
    <mergeCell ref="Y199:AJ199"/>
    <mergeCell ref="B200:X200"/>
    <mergeCell ref="Y200:AJ200"/>
    <mergeCell ref="Y201:AJ201"/>
    <mergeCell ref="A204:AJ204"/>
    <mergeCell ref="A217:AJ217"/>
    <mergeCell ref="A218:A220"/>
    <mergeCell ref="B218:AI218"/>
    <mergeCell ref="B219:AI219"/>
    <mergeCell ref="B220:AI220"/>
    <mergeCell ref="B221:AI221"/>
    <mergeCell ref="N210:P210"/>
    <mergeCell ref="Q210:R210"/>
    <mergeCell ref="S210:W210"/>
    <mergeCell ref="X210:Y210"/>
    <mergeCell ref="Z210:AH210"/>
    <mergeCell ref="AI210:AJ210"/>
    <mergeCell ref="A229:AJ229"/>
    <mergeCell ref="A230:A234"/>
    <mergeCell ref="B230:AI230"/>
    <mergeCell ref="B231:AI231"/>
    <mergeCell ref="B232:AI232"/>
    <mergeCell ref="B233:AI233"/>
    <mergeCell ref="B234:AI234"/>
    <mergeCell ref="A223:AJ223"/>
    <mergeCell ref="B224:AI224"/>
    <mergeCell ref="A225:A227"/>
    <mergeCell ref="B225:AI225"/>
    <mergeCell ref="B226:AI226"/>
    <mergeCell ref="B227:AI227"/>
    <mergeCell ref="B242:AI242"/>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s>
  <phoneticPr fontId="4"/>
  <dataValidations count="4">
    <dataValidation type="list" allowBlank="1" showInputMessage="1" showErrorMessage="1" sqref="L61:N61 L124:M124 L156:M156" xr:uid="{F38E6D66-CFBA-487B-ABDB-54CBF0028AF0}">
      <formula1>"令和,平成"</formula1>
    </dataValidation>
    <dataValidation type="list" allowBlank="1" showInputMessage="1" showErrorMessage="1" sqref="X19 B19 M19" xr:uid="{20BC19BF-AB4E-4C9C-B858-6372977754BC}">
      <formula1>"○,×"</formula1>
    </dataValidation>
    <dataValidation imeMode="hiragana" allowBlank="1" showInputMessage="1" showErrorMessage="1" sqref="W211:W212 S210 T57 S55:S56 S58 T120 T152 S151 S153 S119" xr:uid="{17F38E0F-BAFB-4BEB-B0F6-FDEC4D6F6DD5}"/>
    <dataValidation imeMode="halfAlpha" allowBlank="1" showInputMessage="1" showErrorMessage="1" sqref="J209:K209 D209:E209 G209:H209 A15 K15 U115 P54 R148 K148 H148 H115 K115 R115 Z54 S54 AC54 P96:Q96 U148" xr:uid="{8B0E7C63-3E22-4AB7-A1A1-C77CE48689DF}"/>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195</xdr:row>
                    <xdr:rowOff>142875</xdr:rowOff>
                  </from>
                  <to>
                    <xdr:col>1</xdr:col>
                    <xdr:colOff>38100</xdr:colOff>
                    <xdr:row>197</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別紙様式2-1 計画書_総括表 (2)</vt:lpstr>
      <vt:lpstr>別紙様式2-1 計画書_総括表</vt:lpstr>
      <vt:lpstr>'別紙様式2-1 計画書_総括表'!Print_Area</vt:lpstr>
      <vt:lpstr>'別紙様式2-1 計画書_総括表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sakon</dc:creator>
  <cp:lastModifiedBy>yuka sakon</cp:lastModifiedBy>
  <cp:lastPrinted>2023-12-10T02:53:36Z</cp:lastPrinted>
  <dcterms:created xsi:type="dcterms:W3CDTF">2023-12-10T02:38:00Z</dcterms:created>
  <dcterms:modified xsi:type="dcterms:W3CDTF">2023-12-10T02:53:43Z</dcterms:modified>
</cp:coreProperties>
</file>